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 Documents\Soccer Filings\CORI\"/>
    </mc:Choice>
  </mc:AlternateContent>
  <xr:revisionPtr revIDLastSave="0" documentId="13_ncr:1_{C3F890D0-A794-42CF-B0BB-81FD98FD3B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nyards" sheetId="2" r:id="rId1"/>
  </sheets>
  <definedNames>
    <definedName name="_xlnm._FilterDatabase" localSheetId="0" hidden="1">Lanyards!$A$6:$K$35</definedName>
    <definedName name="_xlnm.Print_Area" localSheetId="0">Lanyards!$A$7:$C$35</definedName>
    <definedName name="_xlnm.Print_Titles" localSheetId="0">Lanyards!$1:$6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" i="2" l="1"/>
  <c r="R2" i="2" s="1"/>
  <c r="I2" i="2"/>
  <c r="B2" i="2"/>
  <c r="J18" i="2" l="1"/>
  <c r="E18" i="2" s="1"/>
  <c r="J26" i="2"/>
  <c r="E26" i="2" s="1"/>
  <c r="J17" i="2"/>
  <c r="E17" i="2" s="1"/>
  <c r="J24" i="2"/>
  <c r="E24" i="2" s="1"/>
  <c r="E32" i="2"/>
  <c r="J25" i="2"/>
  <c r="E25" i="2" s="1"/>
  <c r="J14" i="2"/>
  <c r="E14" i="2" s="1"/>
  <c r="J30" i="2"/>
  <c r="E30" i="2" s="1"/>
  <c r="J33" i="2"/>
  <c r="E33" i="2" s="1"/>
  <c r="J13" i="2"/>
  <c r="E13" i="2" s="1"/>
  <c r="J20" i="2"/>
  <c r="E20" i="2" s="1"/>
  <c r="J12" i="2"/>
  <c r="E12" i="2" s="1"/>
  <c r="J11" i="2"/>
  <c r="E11" i="2" s="1"/>
  <c r="J16" i="2"/>
  <c r="E16" i="2" s="1"/>
  <c r="J23" i="2"/>
  <c r="E23" i="2" s="1"/>
  <c r="J8" i="2"/>
  <c r="E8" i="2" s="1"/>
  <c r="J19" i="2"/>
  <c r="E19" i="2" s="1"/>
  <c r="J29" i="2"/>
  <c r="E29" i="2" s="1"/>
  <c r="J15" i="2"/>
  <c r="E15" i="2" s="1"/>
  <c r="J9" i="2"/>
  <c r="E9" i="2" s="1"/>
  <c r="J21" i="2"/>
  <c r="E21" i="2" s="1"/>
  <c r="J27" i="2"/>
  <c r="E27" i="2" s="1"/>
  <c r="J22" i="2"/>
  <c r="E22" i="2" s="1"/>
  <c r="J28" i="2"/>
  <c r="E28" i="2" s="1"/>
  <c r="J34" i="2"/>
  <c r="E34" i="2" s="1"/>
  <c r="J10" i="2"/>
  <c r="E10" i="2" s="1"/>
  <c r="J31" i="2"/>
  <c r="E31" i="2" s="1"/>
  <c r="J35" i="2"/>
  <c r="E35" i="2" s="1"/>
  <c r="H2" i="2"/>
  <c r="H1" i="2" s="1"/>
  <c r="J7" i="2"/>
  <c r="E7" i="2" s="1"/>
  <c r="G2" i="2"/>
  <c r="G1" i="2" s="1"/>
  <c r="I1" i="2"/>
  <c r="F2" i="2" l="1"/>
  <c r="J2" i="2"/>
  <c r="J1" i="2" s="1"/>
  <c r="F4" i="2" l="1"/>
  <c r="F1" i="2"/>
  <c r="K2" i="2"/>
  <c r="K1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tc={CE259537-9083-4B19-BEA0-0F968179AAFC}</author>
    <author>tc={66DC59B6-8C21-480C-84CA-765861F96924}</author>
    <author>tc={F8AF11F3-6BED-4B47-B23A-82F1E41D0DAC}</author>
  </authors>
  <commentList>
    <comment ref="D6" authorId="0" shapeId="0" xr:uid="{CE259537-9083-4B19-BEA0-0F968179AAFC}">
      <text>
        <t>[Threaded comment]
Your version of Excel allows you to read this threaded comment; however, any edits to it will get removed if the file is opened in a newer version of Excel. Learn more: https://go.microsoft.com/fwlink/?linkid=870924
Comment:
    CORI can't expire within season</t>
      </text>
    </comment>
    <comment ref="F6" authorId="1" shapeId="0" xr:uid="{66DC59B6-8C21-480C-84CA-765861F96924}">
      <text>
        <t>[Threaded comment]
Your version of Excel allows you to read this threaded comment; however, any edits to it will get removed if the file is opened in a newer version of Excel. Learn more: https://go.microsoft.com/fwlink/?linkid=870924
Comment:
    Season runs fall to spring.  When you register for fall you are also registered for spring</t>
      </text>
    </comment>
    <comment ref="G6" authorId="2" shapeId="0" xr:uid="{F8AF11F3-6BED-4B47-B23A-82F1E41D0DAC}">
      <text>
        <t>[Threaded comment]
Your version of Excel allows you to read this threaded comment; however, any edits to it will get removed if the file is opened in a newer version of Excel. Learn more: https://go.microsoft.com/fwlink/?linkid=870924
Comment:
    Need photo in Sports Mgr and Affinity</t>
      </text>
    </comment>
  </commentList>
</comments>
</file>

<file path=xl/sharedStrings.xml><?xml version="1.0" encoding="utf-8"?>
<sst xmlns="http://schemas.openxmlformats.org/spreadsheetml/2006/main" count="223" uniqueCount="102">
  <si>
    <t>First Name</t>
  </si>
  <si>
    <t>Last Name</t>
  </si>
  <si>
    <t>Michael</t>
  </si>
  <si>
    <t>Vasken</t>
  </si>
  <si>
    <t>Kebabjian</t>
  </si>
  <si>
    <t>McCollem</t>
  </si>
  <si>
    <t>Josh</t>
  </si>
  <si>
    <t>Murphy</t>
  </si>
  <si>
    <t>Christopher</t>
  </si>
  <si>
    <t>Jeff</t>
  </si>
  <si>
    <t>Dalalelis</t>
  </si>
  <si>
    <t>Martha</t>
  </si>
  <si>
    <t>Duffield</t>
  </si>
  <si>
    <t>Tara</t>
  </si>
  <si>
    <t>Kosinski</t>
  </si>
  <si>
    <t>Dan</t>
  </si>
  <si>
    <t>DiTucci</t>
  </si>
  <si>
    <t>Thomas</t>
  </si>
  <si>
    <t>Photo Verified</t>
  </si>
  <si>
    <t>√</t>
  </si>
  <si>
    <t>Able to Participate</t>
  </si>
  <si>
    <t>In Affinity System</t>
  </si>
  <si>
    <t>Pct. Complete&gt;&gt;</t>
  </si>
  <si>
    <t>Total Adults&gt;&gt;</t>
  </si>
  <si>
    <t>Registered for Season</t>
  </si>
  <si>
    <t>Martin</t>
  </si>
  <si>
    <t>Zaida</t>
  </si>
  <si>
    <t>Kevane</t>
  </si>
  <si>
    <t>Andrew</t>
  </si>
  <si>
    <t>Jonathan</t>
  </si>
  <si>
    <t>Cahill</t>
  </si>
  <si>
    <t>Abouzahra</t>
  </si>
  <si>
    <t>Courtney</t>
  </si>
  <si>
    <t>Fine</t>
  </si>
  <si>
    <t>08/15/2024</t>
  </si>
  <si>
    <t>Simona</t>
  </si>
  <si>
    <t>White</t>
  </si>
  <si>
    <t>Phil</t>
  </si>
  <si>
    <t>Marcoux</t>
  </si>
  <si>
    <t>Vozila</t>
  </si>
  <si>
    <t>Marcus</t>
  </si>
  <si>
    <t>John</t>
  </si>
  <si>
    <t>(All third-party coaches need to complete)</t>
  </si>
  <si>
    <t>(For 1st time need to show drivers license)</t>
  </si>
  <si>
    <t xml:space="preserve">Safe Training </t>
  </si>
  <si>
    <t xml:space="preserve">Concussion Training </t>
  </si>
  <si>
    <t xml:space="preserve">CORI Expiration </t>
  </si>
  <si>
    <t>Noci</t>
  </si>
  <si>
    <t>MacLaughlan</t>
  </si>
  <si>
    <t>Kogut</t>
  </si>
  <si>
    <t>Karthik</t>
  </si>
  <si>
    <t>Lalithraj</t>
  </si>
  <si>
    <t>Kristina</t>
  </si>
  <si>
    <t>Richard</t>
  </si>
  <si>
    <t>CORI Active</t>
  </si>
  <si>
    <t>Nick</t>
  </si>
  <si>
    <t>Elmoutaouakil</t>
  </si>
  <si>
    <t>(Zero Tolerance Policy added to MA Safe Soccer instructions)</t>
  </si>
  <si>
    <t>Nagendra</t>
  </si>
  <si>
    <t>Mishr</t>
  </si>
  <si>
    <t>Coach Assignment</t>
  </si>
  <si>
    <t>Elizabeth</t>
  </si>
  <si>
    <t>08/15/2025</t>
  </si>
  <si>
    <t>MacKinnon</t>
  </si>
  <si>
    <t>08/15/2026</t>
  </si>
  <si>
    <t>Sam</t>
  </si>
  <si>
    <t>Bryan</t>
  </si>
  <si>
    <t>Corrigan</t>
  </si>
  <si>
    <t>DAngelis</t>
  </si>
  <si>
    <t>B34-1</t>
  </si>
  <si>
    <t>B34-5</t>
  </si>
  <si>
    <t>Siersma</t>
  </si>
  <si>
    <t>B34-8</t>
  </si>
  <si>
    <t>B34-9</t>
  </si>
  <si>
    <t xml:space="preserve">Mohamed </t>
  </si>
  <si>
    <t>B56-2</t>
  </si>
  <si>
    <t>G56-1</t>
  </si>
  <si>
    <t>G56-2</t>
  </si>
  <si>
    <t>G56-3</t>
  </si>
  <si>
    <t>G56-4</t>
  </si>
  <si>
    <t>G56-5</t>
  </si>
  <si>
    <t>G56-6</t>
  </si>
  <si>
    <t>B78-2 (D3)</t>
  </si>
  <si>
    <t>B78-4 (D4)</t>
  </si>
  <si>
    <t>G78-3</t>
  </si>
  <si>
    <t>G78-4</t>
  </si>
  <si>
    <t>CORI Status - Fall 2023</t>
  </si>
  <si>
    <t>B34-2 G56-3</t>
  </si>
  <si>
    <t>B34-4 G78-3</t>
  </si>
  <si>
    <t>G34-4c Girls U8</t>
  </si>
  <si>
    <t>B56-4 Girls U8</t>
  </si>
  <si>
    <t>G34-4a Girls U8</t>
  </si>
  <si>
    <t>B34-2 U8 Boys</t>
  </si>
  <si>
    <t>G34-1 Girls U6</t>
  </si>
  <si>
    <t>Todd</t>
  </si>
  <si>
    <t>Seth</t>
  </si>
  <si>
    <t>Holmes</t>
  </si>
  <si>
    <t xml:space="preserve">G34-4a </t>
  </si>
  <si>
    <t>MacRoberts</t>
  </si>
  <si>
    <t>U14</t>
  </si>
  <si>
    <t>DeGaetano/ Pastore</t>
  </si>
  <si>
    <t>Ialamov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</si>
</sst>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7"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9" fontId="1" fillId="0" borderId="0" xfId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top" wrapText="1" readingOrder="1"/>
    </xf>
    <xf numFmtId="14" fontId="4" fillId="0" borderId="1" xfId="0" applyNumberFormat="1" applyFont="1" applyBorder="1" applyAlignment="1">
      <alignment horizontal="center"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14" fontId="1" fillId="0" borderId="0" xfId="0" applyNumberFormat="1" applyFont="1"/>
    <xf numFmtId="0" fontId="4" fillId="0" borderId="2" xfId="0" applyFont="1" applyBorder="1" applyAlignment="1">
      <alignment horizontal="center" vertical="top" wrapText="1" readingOrder="1"/>
    </xf>
    <xf numFmtId="0" fontId="5" fillId="0" borderId="3" xfId="0" applyFont="1" applyBorder="1" applyAlignment="1">
      <alignment horizontal="center" vertical="top" wrapText="1" readingOrder="1"/>
    </xf>
    <xf numFmtId="0" fontId="6" fillId="2" borderId="4" xfId="0" applyFont="1" applyFill="1" applyBorder="1" applyAlignment="1">
      <alignment horizontal="center" vertical="top" wrapText="1" readingOrder="1"/>
    </xf>
    <xf numFmtId="0" fontId="0" fillId="0" borderId="5" xfId="0" applyBorder="1"/>
    <xf numFmtId="14" fontId="4" fillId="0" borderId="3" xfId="0" applyNumberFormat="1" applyFont="1" applyBorder="1" applyAlignment="1">
      <alignment horizontal="center" vertical="top" wrapText="1" readingOrder="1"/>
    </xf>
    <xf numFmtId="0" fontId="0" fillId="0" borderId="1" xfId="0" applyBorder="1"/>
  </cellXfs>
  <cellStyles count="2">
    <cellStyle name="Normal" xfId="0" builtinId="0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aul Sateriale" id="{7B091101-6CD3-4CC3-9EEB-DCF23E2EE220}" userId="ca8562baf6a7b452" providerId="Windows Liv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6" dT="2022-02-26T20:30:17.69" personId="{7B091101-6CD3-4CC3-9EEB-DCF23E2EE220}" id="{CE259537-9083-4B19-BEA0-0F968179AAFC}">
    <text>CORI can't expire within season</text>
  </threadedComment>
  <threadedComment ref="F6" dT="2022-02-26T20:34:47.28" personId="{7B091101-6CD3-4CC3-9EEB-DCF23E2EE220}" id="{66DC59B6-8C21-480C-84CA-765861F96924}">
    <text>Season runs fall to spring.  When you register for fall you are also registered for spring</text>
  </threadedComment>
  <threadedComment ref="G6" dT="2022-02-26T20:29:28.16" personId="{7B091101-6CD3-4CC3-9EEB-DCF23E2EE220}" id="{F8AF11F3-6BED-4B47-B23A-82F1E41D0DAC}">
    <text>Need photo in Sports Mgr and Affinity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17857-C3A9-4B0D-8AD2-BA0900635620}">
  <dimension ref="A1:R35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M16" sqref="M16"/>
    </sheetView>
  </sheetViews>
  <sheetFormatPr defaultRowHeight="15" x14ac:dyDescent="0.25"/>
  <cols>
    <col min="1" max="1" width="18.85546875" customWidth="1"/>
    <col min="2" max="2" width="21.28515625" customWidth="1"/>
    <col min="3" max="3" width="27" customWidth="1"/>
    <col min="4" max="4" width="12" customWidth="1"/>
    <col min="5" max="5" width="15.85546875" customWidth="1"/>
    <col min="6" max="11" width="11" style="1" customWidth="1"/>
    <col min="12" max="15" width="13.7109375" style="1" customWidth="1"/>
    <col min="16" max="16" width="41.140625" customWidth="1"/>
    <col min="17" max="17" width="9.7109375" bestFit="1" customWidth="1"/>
    <col min="18" max="18" width="11.85546875" customWidth="1"/>
  </cols>
  <sheetData>
    <row r="1" spans="1:18" x14ac:dyDescent="0.25">
      <c r="A1" t="s">
        <v>86</v>
      </c>
      <c r="C1" t="s">
        <v>43</v>
      </c>
      <c r="E1" s="1" t="s">
        <v>22</v>
      </c>
      <c r="F1" s="3">
        <f>+F2/$B$2</f>
        <v>0.55172413793103448</v>
      </c>
      <c r="G1" s="3">
        <f t="shared" ref="G1:K1" si="0">+G2/$B$2</f>
        <v>0.93103448275862066</v>
      </c>
      <c r="H1" s="3">
        <f t="shared" si="0"/>
        <v>0.41379310344827586</v>
      </c>
      <c r="I1" s="3">
        <f t="shared" si="0"/>
        <v>0.41379310344827586</v>
      </c>
      <c r="J1" s="3">
        <f t="shared" ca="1" si="0"/>
        <v>0.96551724137931039</v>
      </c>
      <c r="K1" s="3">
        <f t="shared" si="0"/>
        <v>0.96551724137931039</v>
      </c>
      <c r="L1" s="3"/>
      <c r="M1" s="3"/>
      <c r="N1" s="3"/>
      <c r="O1" s="3"/>
      <c r="Q1" s="7" t="s">
        <v>19</v>
      </c>
    </row>
    <row r="2" spans="1:18" x14ac:dyDescent="0.25">
      <c r="A2" s="1" t="s">
        <v>23</v>
      </c>
      <c r="B2" s="1">
        <f>COUNTA(B7:B320)</f>
        <v>29</v>
      </c>
      <c r="C2" t="s">
        <v>42</v>
      </c>
      <c r="E2" s="1" t="s">
        <v>23</v>
      </c>
      <c r="F2" s="1">
        <f t="shared" ref="F2:K2" si="1">COUNTA(F7:F320)</f>
        <v>16</v>
      </c>
      <c r="G2" s="1">
        <f t="shared" si="1"/>
        <v>27</v>
      </c>
      <c r="H2" s="1">
        <f t="shared" si="1"/>
        <v>12</v>
      </c>
      <c r="I2" s="1">
        <f t="shared" si="1"/>
        <v>12</v>
      </c>
      <c r="J2" s="1">
        <f t="shared" ca="1" si="1"/>
        <v>28</v>
      </c>
      <c r="K2" s="1">
        <f t="shared" si="1"/>
        <v>28</v>
      </c>
      <c r="Q2" s="10">
        <f ca="1">TODAY()</f>
        <v>45173</v>
      </c>
      <c r="R2" s="10">
        <f ca="1">+Q2+1</f>
        <v>45174</v>
      </c>
    </row>
    <row r="3" spans="1:18" x14ac:dyDescent="0.25">
      <c r="A3" s="1"/>
      <c r="B3" s="1"/>
      <c r="F3" s="1">
        <v>0</v>
      </c>
    </row>
    <row r="4" spans="1:18" x14ac:dyDescent="0.25">
      <c r="A4" s="1"/>
      <c r="B4" s="1"/>
      <c r="C4" t="s">
        <v>57</v>
      </c>
      <c r="F4" s="1">
        <f>+F3+F2</f>
        <v>16</v>
      </c>
    </row>
    <row r="5" spans="1:18" ht="3" customHeight="1" x14ac:dyDescent="0.25">
      <c r="A5" s="1"/>
      <c r="B5" s="1"/>
    </row>
    <row r="6" spans="1:18" s="2" customFormat="1" ht="22.5" x14ac:dyDescent="0.25">
      <c r="A6" s="13" t="s">
        <v>0</v>
      </c>
      <c r="B6" s="13" t="s">
        <v>1</v>
      </c>
      <c r="C6" s="13" t="s">
        <v>60</v>
      </c>
      <c r="D6" s="6" t="s">
        <v>46</v>
      </c>
      <c r="E6" s="6" t="s">
        <v>20</v>
      </c>
      <c r="F6" s="6" t="s">
        <v>24</v>
      </c>
      <c r="G6" s="6" t="s">
        <v>18</v>
      </c>
      <c r="H6" s="6" t="s">
        <v>45</v>
      </c>
      <c r="I6" s="6" t="s">
        <v>44</v>
      </c>
      <c r="J6" s="6" t="s">
        <v>54</v>
      </c>
      <c r="K6" s="6" t="s">
        <v>21</v>
      </c>
      <c r="L6" s="8"/>
      <c r="M6" s="9"/>
      <c r="N6" s="9"/>
      <c r="O6" s="9"/>
    </row>
    <row r="7" spans="1:18" x14ac:dyDescent="0.25">
      <c r="A7" s="14" t="s">
        <v>65</v>
      </c>
      <c r="B7" s="14" t="s">
        <v>31</v>
      </c>
      <c r="C7" s="14" t="s">
        <v>79</v>
      </c>
      <c r="D7" s="15" t="s">
        <v>62</v>
      </c>
      <c r="E7" s="11" t="str">
        <f ca="1">IF(AND(F7=$Q$1,G7=$Q$1,H7=$Q$1,I7=$Q$1,K7=$Q$1,J7=$Q$1),"Yes","No")</f>
        <v>No</v>
      </c>
      <c r="F7" s="4"/>
      <c r="G7" s="12" t="s">
        <v>19</v>
      </c>
      <c r="H7" s="4" t="s">
        <v>19</v>
      </c>
      <c r="I7" s="4"/>
      <c r="J7" s="4" t="str">
        <f ca="1">IF(D7&gt;$R$2,$Q$1," ")</f>
        <v>√</v>
      </c>
      <c r="K7" s="4" t="s">
        <v>19</v>
      </c>
      <c r="L7" s="8"/>
      <c r="M7" s="8"/>
      <c r="N7" s="8"/>
      <c r="O7" s="8"/>
    </row>
    <row r="8" spans="1:18" x14ac:dyDescent="0.25">
      <c r="A8" s="14" t="s">
        <v>29</v>
      </c>
      <c r="B8" s="14" t="s">
        <v>30</v>
      </c>
      <c r="C8" s="14" t="s">
        <v>75</v>
      </c>
      <c r="D8" s="15" t="s">
        <v>62</v>
      </c>
      <c r="E8" s="11" t="str">
        <f ca="1">IF(AND(F8=$Q$1,G8=$Q$1,H8=$Q$1,I8=$Q$1,K8=$Q$1,J8=$Q$1),"Yes","No")</f>
        <v>No</v>
      </c>
      <c r="F8" s="12" t="s">
        <v>19</v>
      </c>
      <c r="G8" s="12" t="s">
        <v>19</v>
      </c>
      <c r="H8" s="12"/>
      <c r="I8" s="12"/>
      <c r="J8" s="4" t="str">
        <f ca="1">IF(D8&gt;$R$2,$Q$1," ")</f>
        <v>√</v>
      </c>
      <c r="K8" s="12" t="s">
        <v>19</v>
      </c>
      <c r="L8" s="8"/>
      <c r="M8" s="8"/>
      <c r="N8" s="8"/>
      <c r="O8" s="8"/>
    </row>
    <row r="9" spans="1:18" x14ac:dyDescent="0.25">
      <c r="A9" s="14" t="s">
        <v>66</v>
      </c>
      <c r="B9" s="14" t="s">
        <v>67</v>
      </c>
      <c r="C9" s="14" t="s">
        <v>72</v>
      </c>
      <c r="D9" s="15" t="s">
        <v>64</v>
      </c>
      <c r="E9" s="11" t="str">
        <f ca="1">IF(AND(F9=$Q$1,G9=$Q$1,H9=$Q$1,I9=$Q$1,K9=$Q$1,J9=$Q$1),"Yes","No")</f>
        <v>No</v>
      </c>
      <c r="F9" s="12" t="s">
        <v>19</v>
      </c>
      <c r="G9" s="12" t="s">
        <v>19</v>
      </c>
      <c r="H9" s="4"/>
      <c r="I9" s="4" t="s">
        <v>19</v>
      </c>
      <c r="J9" s="4" t="str">
        <f ca="1">IF(D9&gt;$R$2,$Q$1," ")</f>
        <v>√</v>
      </c>
      <c r="K9" s="4" t="s">
        <v>19</v>
      </c>
      <c r="L9" s="8"/>
      <c r="M9" s="8"/>
      <c r="N9" s="8"/>
      <c r="O9" s="8"/>
    </row>
    <row r="10" spans="1:18" x14ac:dyDescent="0.25">
      <c r="A10" s="14" t="s">
        <v>55</v>
      </c>
      <c r="B10" s="14" t="s">
        <v>10</v>
      </c>
      <c r="C10" s="14" t="s">
        <v>80</v>
      </c>
      <c r="D10" s="15" t="s">
        <v>34</v>
      </c>
      <c r="E10" s="11" t="str">
        <f ca="1">IF(AND(F10=$Q$1,G10=$Q$1,H10=$Q$1,I10=$Q$1,K10=$Q$1,J10=$Q$1),"Yes","No")</f>
        <v>No</v>
      </c>
      <c r="F10" s="4" t="s">
        <v>19</v>
      </c>
      <c r="G10" s="12" t="s">
        <v>19</v>
      </c>
      <c r="H10" s="4"/>
      <c r="I10" s="4" t="s">
        <v>19</v>
      </c>
      <c r="J10" s="4" t="str">
        <f ca="1">IF(D10&gt;$R$2,$Q$1," ")</f>
        <v>√</v>
      </c>
      <c r="K10" s="4" t="s">
        <v>19</v>
      </c>
      <c r="L10" s="8"/>
      <c r="M10" s="8"/>
      <c r="N10" s="8"/>
      <c r="O10" s="8"/>
    </row>
    <row r="11" spans="1:18" x14ac:dyDescent="0.25">
      <c r="A11" s="14" t="s">
        <v>40</v>
      </c>
      <c r="B11" s="14" t="s">
        <v>68</v>
      </c>
      <c r="C11" s="14" t="s">
        <v>92</v>
      </c>
      <c r="D11" s="15" t="s">
        <v>62</v>
      </c>
      <c r="E11" s="11" t="str">
        <f ca="1">IF(AND(F11=$Q$1,G11=$Q$1,H11=$Q$1,I11=$Q$1,K11=$Q$1,J11=$Q$1),"Yes","No")</f>
        <v>No</v>
      </c>
      <c r="F11" s="4" t="s">
        <v>19</v>
      </c>
      <c r="G11" s="4" t="s">
        <v>19</v>
      </c>
      <c r="H11" s="4" t="s">
        <v>19</v>
      </c>
      <c r="I11" s="4"/>
      <c r="J11" s="4" t="str">
        <f ca="1">IF(D11&gt;$R$2,$Q$1," ")</f>
        <v>√</v>
      </c>
      <c r="K11" s="4" t="s">
        <v>19</v>
      </c>
      <c r="L11" s="8"/>
      <c r="M11" s="8"/>
      <c r="N11" s="8"/>
      <c r="O11" s="8"/>
    </row>
    <row r="12" spans="1:18" x14ac:dyDescent="0.25">
      <c r="A12" s="14" t="s">
        <v>35</v>
      </c>
      <c r="B12" s="14" t="s">
        <v>100</v>
      </c>
      <c r="C12" s="14" t="s">
        <v>80</v>
      </c>
      <c r="D12" s="15" t="s">
        <v>34</v>
      </c>
      <c r="E12" s="11" t="str">
        <f ca="1">IF(AND(F12=$Q$1,G12=$Q$1,H12=$Q$1,I12=$Q$1,K12=$Q$1,J12=$Q$1),"Yes","No")</f>
        <v>No</v>
      </c>
      <c r="F12" s="4"/>
      <c r="G12" s="4" t="s">
        <v>19</v>
      </c>
      <c r="H12" s="4" t="s">
        <v>19</v>
      </c>
      <c r="I12" s="4" t="s">
        <v>19</v>
      </c>
      <c r="J12" s="4" t="str">
        <f ca="1">IF(D12&gt;$R$2,$Q$1," ")</f>
        <v>√</v>
      </c>
      <c r="K12" s="4" t="s">
        <v>19</v>
      </c>
      <c r="L12" s="8"/>
      <c r="M12" s="8"/>
      <c r="N12" s="8"/>
      <c r="O12" s="8"/>
    </row>
    <row r="13" spans="1:18" x14ac:dyDescent="0.25">
      <c r="A13" s="14" t="s">
        <v>15</v>
      </c>
      <c r="B13" s="14" t="s">
        <v>16</v>
      </c>
      <c r="C13" s="14" t="s">
        <v>78</v>
      </c>
      <c r="D13" s="15"/>
      <c r="E13" s="11" t="str">
        <f ca="1">IF(AND(F13=$Q$1,G13=$Q$1,H13=$Q$1,I13=$Q$1,K13=$Q$1,J13=$Q$1),"Yes","No")</f>
        <v>No</v>
      </c>
      <c r="F13" s="4"/>
      <c r="G13" s="4" t="s">
        <v>19</v>
      </c>
      <c r="H13" s="4" t="s">
        <v>19</v>
      </c>
      <c r="I13" s="4" t="s">
        <v>19</v>
      </c>
      <c r="J13" s="4" t="str">
        <f ca="1">IF(D13&gt;$R$2,$Q$1," ")</f>
        <v xml:space="preserve"> </v>
      </c>
      <c r="K13" s="4" t="s">
        <v>19</v>
      </c>
      <c r="L13" s="8"/>
      <c r="M13" s="8"/>
      <c r="N13" s="8"/>
      <c r="O13" s="8"/>
    </row>
    <row r="14" spans="1:18" x14ac:dyDescent="0.25">
      <c r="A14" s="14" t="s">
        <v>11</v>
      </c>
      <c r="B14" s="14" t="s">
        <v>12</v>
      </c>
      <c r="C14" s="14" t="s">
        <v>76</v>
      </c>
      <c r="D14" s="15" t="s">
        <v>62</v>
      </c>
      <c r="E14" s="11" t="str">
        <f ca="1">IF(AND(F14=$Q$1,G14=$Q$1,H14=$Q$1,I14=$Q$1,K14=$Q$1,J14=$Q$1),"Yes","No")</f>
        <v>No</v>
      </c>
      <c r="F14" s="4" t="s">
        <v>19</v>
      </c>
      <c r="G14" s="12" t="s">
        <v>19</v>
      </c>
      <c r="H14" s="4"/>
      <c r="I14" s="4" t="s">
        <v>19</v>
      </c>
      <c r="J14" s="4" t="str">
        <f ca="1">IF(D14&gt;$R$2,$Q$1," ")</f>
        <v>√</v>
      </c>
      <c r="K14" s="4" t="s">
        <v>19</v>
      </c>
      <c r="L14" s="8"/>
      <c r="M14" s="8"/>
      <c r="N14" s="8"/>
      <c r="O14" s="8"/>
    </row>
    <row r="15" spans="1:18" x14ac:dyDescent="0.25">
      <c r="A15" s="14" t="s">
        <v>74</v>
      </c>
      <c r="B15" s="14" t="s">
        <v>56</v>
      </c>
      <c r="C15" s="14" t="s">
        <v>89</v>
      </c>
      <c r="D15" s="15" t="s">
        <v>62</v>
      </c>
      <c r="E15" s="11" t="str">
        <f ca="1">IF(AND(F15=$Q$1,G15=$Q$1,H15=$Q$1,I15=$Q$1,K15=$Q$1,J15=$Q$1),"Yes","No")</f>
        <v>No</v>
      </c>
      <c r="F15" s="4"/>
      <c r="G15" s="12" t="s">
        <v>19</v>
      </c>
      <c r="H15" s="12"/>
      <c r="I15" s="4" t="s">
        <v>19</v>
      </c>
      <c r="J15" s="4" t="str">
        <f ca="1">IF(D15&gt;$R$2,$Q$1," ")</f>
        <v>√</v>
      </c>
      <c r="K15" s="12" t="s">
        <v>19</v>
      </c>
      <c r="L15" s="8"/>
      <c r="M15" s="8"/>
      <c r="N15" s="8"/>
      <c r="O15" s="8"/>
    </row>
    <row r="16" spans="1:18" x14ac:dyDescent="0.25">
      <c r="A16" s="14" t="s">
        <v>32</v>
      </c>
      <c r="B16" s="16" t="s">
        <v>33</v>
      </c>
      <c r="C16" s="14" t="s">
        <v>84</v>
      </c>
      <c r="D16" s="15" t="s">
        <v>34</v>
      </c>
      <c r="E16" s="11" t="str">
        <f ca="1">IF(AND(F16=$Q$1,G16=$Q$1,H16=$Q$1,I16=$Q$1,K16=$Q$1,J16=$Q$1),"Yes","No")</f>
        <v>No</v>
      </c>
      <c r="F16" s="4" t="s">
        <v>19</v>
      </c>
      <c r="G16" s="12" t="s">
        <v>19</v>
      </c>
      <c r="H16" s="4" t="s">
        <v>19</v>
      </c>
      <c r="I16" s="4"/>
      <c r="J16" s="4" t="str">
        <f ca="1">IF(D16&gt;$R$2,$Q$1," ")</f>
        <v>√</v>
      </c>
      <c r="K16" s="4" t="s">
        <v>19</v>
      </c>
      <c r="L16" s="8"/>
      <c r="M16" s="8"/>
      <c r="N16" s="8"/>
      <c r="O16" s="8"/>
    </row>
    <row r="17" spans="1:15" x14ac:dyDescent="0.25">
      <c r="A17" s="14" t="s">
        <v>95</v>
      </c>
      <c r="B17" s="14" t="s">
        <v>96</v>
      </c>
      <c r="C17" s="14" t="s">
        <v>97</v>
      </c>
      <c r="D17" s="15">
        <v>46249</v>
      </c>
      <c r="E17" s="11" t="str">
        <f ca="1">IF(AND(F17=$Q$1,G17=$Q$1,H17=$Q$1,I17=$Q$1,K17=$Q$1,J17=$Q$1),"Yes","No")</f>
        <v>No</v>
      </c>
      <c r="F17" s="4" t="s">
        <v>19</v>
      </c>
      <c r="G17" s="12" t="s">
        <v>19</v>
      </c>
      <c r="H17" s="4"/>
      <c r="I17" s="4" t="s">
        <v>19</v>
      </c>
      <c r="J17" s="4" t="str">
        <f ca="1">IF(D17&gt;$R$2,$Q$1," ")</f>
        <v>√</v>
      </c>
      <c r="K17" s="12" t="s">
        <v>19</v>
      </c>
      <c r="L17" s="8"/>
      <c r="M17" s="8"/>
      <c r="N17" s="8"/>
      <c r="O17" s="8"/>
    </row>
    <row r="18" spans="1:15" x14ac:dyDescent="0.25">
      <c r="A18" s="14" t="s">
        <v>94</v>
      </c>
      <c r="B18" s="14" t="s">
        <v>101</v>
      </c>
      <c r="C18" s="14" t="s">
        <v>69</v>
      </c>
      <c r="D18" s="15">
        <v>45519</v>
      </c>
      <c r="E18" s="11" t="str">
        <f ca="1">IF(AND(F18=$Q$1,G18=$Q$1,H18=$Q$1,I18=$Q$1,K18=$Q$1,J18=$Q$1),"Yes","No")</f>
        <v>No</v>
      </c>
      <c r="F18" s="4"/>
      <c r="G18" s="12" t="s">
        <v>19</v>
      </c>
      <c r="H18" s="12" t="s">
        <v>19</v>
      </c>
      <c r="I18" s="4" t="s">
        <v>19</v>
      </c>
      <c r="J18" s="4" t="str">
        <f ca="1">IF(D18&gt;$R$2,$Q$1," ")</f>
        <v>√</v>
      </c>
      <c r="K18" s="12" t="s">
        <v>19</v>
      </c>
      <c r="L18" s="8"/>
      <c r="M18" s="8"/>
      <c r="N18" s="8"/>
      <c r="O18" s="8"/>
    </row>
    <row r="19" spans="1:15" x14ac:dyDescent="0.25">
      <c r="A19" s="14" t="s">
        <v>3</v>
      </c>
      <c r="B19" s="14" t="s">
        <v>4</v>
      </c>
      <c r="C19" s="14" t="s">
        <v>87</v>
      </c>
      <c r="D19" s="15" t="s">
        <v>64</v>
      </c>
      <c r="E19" s="11" t="str">
        <f ca="1">IF(AND(F19=$Q$1,G19=$Q$1,H19=$Q$1,I19=$Q$1,K19=$Q$1,J19=$Q$1),"Yes","No")</f>
        <v>No</v>
      </c>
      <c r="F19" s="4" t="s">
        <v>19</v>
      </c>
      <c r="G19" s="12" t="s">
        <v>19</v>
      </c>
      <c r="H19" s="12" t="s">
        <v>19</v>
      </c>
      <c r="I19" s="4"/>
      <c r="J19" s="4" t="str">
        <f ca="1">IF(D19&gt;$R$2,$Q$1," ")</f>
        <v>√</v>
      </c>
      <c r="K19" s="12" t="s">
        <v>19</v>
      </c>
      <c r="L19" s="8"/>
      <c r="M19" s="8"/>
      <c r="N19" s="8"/>
      <c r="O19" s="8"/>
    </row>
    <row r="20" spans="1:15" x14ac:dyDescent="0.25">
      <c r="A20" s="14" t="s">
        <v>26</v>
      </c>
      <c r="B20" s="14" t="s">
        <v>27</v>
      </c>
      <c r="C20" s="14" t="s">
        <v>93</v>
      </c>
      <c r="D20" s="15"/>
      <c r="E20" s="11" t="str">
        <f ca="1">IF(AND(F20=$Q$1,G20=$Q$1,H20=$Q$1,I20=$Q$1,K20=$Q$1,J20=$Q$1),"Yes","No")</f>
        <v>No</v>
      </c>
      <c r="F20" s="4" t="s">
        <v>19</v>
      </c>
      <c r="G20" s="12" t="s">
        <v>19</v>
      </c>
      <c r="H20" s="12" t="s">
        <v>19</v>
      </c>
      <c r="I20" s="4" t="s">
        <v>19</v>
      </c>
      <c r="J20" s="4" t="str">
        <f ca="1">IF(D20&gt;$R$2,$Q$1," ")</f>
        <v xml:space="preserve"> </v>
      </c>
      <c r="K20" s="12" t="s">
        <v>19</v>
      </c>
      <c r="L20" s="8"/>
      <c r="M20" s="8"/>
      <c r="N20" s="8"/>
      <c r="O20" s="8"/>
    </row>
    <row r="21" spans="1:15" x14ac:dyDescent="0.25">
      <c r="A21" s="14" t="s">
        <v>8</v>
      </c>
      <c r="B21" s="14" t="s">
        <v>49</v>
      </c>
      <c r="C21" s="14" t="s">
        <v>81</v>
      </c>
      <c r="D21" s="15" t="s">
        <v>62</v>
      </c>
      <c r="E21" s="11" t="str">
        <f ca="1">IF(AND(F21=$Q$1,G21=$Q$1,H21=$Q$1,I21=$Q$1,K21=$Q$1,J21=$Q$1),"Yes","No")</f>
        <v>No</v>
      </c>
      <c r="F21" s="12"/>
      <c r="G21" s="12" t="s">
        <v>19</v>
      </c>
      <c r="H21" s="12" t="s">
        <v>19</v>
      </c>
      <c r="I21" s="12"/>
      <c r="J21" s="4" t="str">
        <f ca="1">IF(D21&gt;$R$2,$Q$1," ")</f>
        <v>√</v>
      </c>
      <c r="K21" s="4" t="s">
        <v>19</v>
      </c>
      <c r="L21" s="8"/>
      <c r="M21" s="8"/>
      <c r="N21" s="8"/>
      <c r="O21" s="8"/>
    </row>
    <row r="22" spans="1:15" x14ac:dyDescent="0.25">
      <c r="A22" s="14" t="s">
        <v>13</v>
      </c>
      <c r="B22" s="14" t="s">
        <v>14</v>
      </c>
      <c r="C22" s="14" t="s">
        <v>77</v>
      </c>
      <c r="D22" s="15" t="s">
        <v>62</v>
      </c>
      <c r="E22" s="11" t="str">
        <f ca="1">IF(AND(F22=$Q$1,G22=$Q$1,H22=$Q$1,I22=$Q$1,K22=$Q$1,J22=$Q$1),"Yes","No")</f>
        <v>No</v>
      </c>
      <c r="F22" s="12" t="s">
        <v>19</v>
      </c>
      <c r="G22" s="12" t="s">
        <v>19</v>
      </c>
      <c r="H22" s="4"/>
      <c r="I22" s="4" t="s">
        <v>19</v>
      </c>
      <c r="J22" s="4" t="str">
        <f ca="1">IF(D22&gt;$R$2,$Q$1," ")</f>
        <v>√</v>
      </c>
      <c r="K22" s="12" t="s">
        <v>19</v>
      </c>
      <c r="L22" s="8"/>
      <c r="M22" s="8"/>
      <c r="N22" s="8"/>
      <c r="O22" s="8"/>
    </row>
    <row r="23" spans="1:15" x14ac:dyDescent="0.25">
      <c r="A23" s="14" t="s">
        <v>50</v>
      </c>
      <c r="B23" s="14" t="s">
        <v>51</v>
      </c>
      <c r="C23" s="14" t="s">
        <v>91</v>
      </c>
      <c r="D23" s="15" t="s">
        <v>62</v>
      </c>
      <c r="E23" s="11" t="str">
        <f ca="1">IF(AND(F23=$Q$1,G23=$Q$1,H23=$Q$1,I23=$Q$1,K23=$Q$1,J23=$Q$1),"Yes","No")</f>
        <v>No</v>
      </c>
      <c r="F23" s="4"/>
      <c r="G23" s="12" t="s">
        <v>19</v>
      </c>
      <c r="H23" s="4" t="s">
        <v>19</v>
      </c>
      <c r="I23" s="4"/>
      <c r="J23" s="4" t="str">
        <f ca="1">IF(D23&gt;$R$2,$Q$1," ")</f>
        <v>√</v>
      </c>
      <c r="K23" s="12" t="s">
        <v>19</v>
      </c>
      <c r="L23" s="8"/>
      <c r="M23" s="8"/>
      <c r="N23" s="8"/>
      <c r="O23" s="8"/>
    </row>
    <row r="24" spans="1:15" x14ac:dyDescent="0.25">
      <c r="A24" s="14" t="s">
        <v>41</v>
      </c>
      <c r="B24" s="14" t="s">
        <v>63</v>
      </c>
      <c r="C24" s="14" t="s">
        <v>82</v>
      </c>
      <c r="D24" s="15">
        <v>46249</v>
      </c>
      <c r="E24" s="11" t="str">
        <f ca="1">IF(AND(F24=$Q$1,G24=$Q$1,H24=$Q$1,I24=$Q$1,K24=$Q$1,J24=$Q$1),"Yes","No")</f>
        <v>No</v>
      </c>
      <c r="F24" s="12" t="s">
        <v>19</v>
      </c>
      <c r="G24" s="12" t="s">
        <v>19</v>
      </c>
      <c r="H24" s="4"/>
      <c r="I24" s="4"/>
      <c r="J24" s="4" t="str">
        <f ca="1">IF(D24&gt;$R$2,$Q$1," ")</f>
        <v>√</v>
      </c>
      <c r="K24" s="4" t="s">
        <v>19</v>
      </c>
      <c r="L24" s="8"/>
      <c r="M24" s="8"/>
      <c r="N24" s="8"/>
      <c r="O24" s="8"/>
    </row>
    <row r="25" spans="1:15" x14ac:dyDescent="0.25">
      <c r="A25" s="14" t="s">
        <v>52</v>
      </c>
      <c r="B25" s="14" t="s">
        <v>48</v>
      </c>
      <c r="C25" s="14" t="s">
        <v>69</v>
      </c>
      <c r="D25" s="15" t="s">
        <v>62</v>
      </c>
      <c r="E25" s="11" t="str">
        <f ca="1">IF(AND(F25=$Q$1,G25=$Q$1,H25=$Q$1,I25=$Q$1,K25=$Q$1,J25=$Q$1),"Yes","No")</f>
        <v>No</v>
      </c>
      <c r="F25" s="4"/>
      <c r="G25" s="12" t="s">
        <v>19</v>
      </c>
      <c r="H25" s="4" t="s">
        <v>19</v>
      </c>
      <c r="I25" s="4" t="s">
        <v>19</v>
      </c>
      <c r="J25" s="4" t="str">
        <f ca="1">IF(D25&gt;$R$2,$Q$1," ")</f>
        <v>√</v>
      </c>
      <c r="K25" s="4" t="s">
        <v>19</v>
      </c>
      <c r="L25" s="8"/>
      <c r="M25" s="8"/>
      <c r="N25" s="8"/>
      <c r="O25" s="8"/>
    </row>
    <row r="26" spans="1:15" x14ac:dyDescent="0.25">
      <c r="A26" s="14" t="s">
        <v>53</v>
      </c>
      <c r="B26" s="14" t="s">
        <v>98</v>
      </c>
      <c r="C26" s="14" t="s">
        <v>99</v>
      </c>
      <c r="D26" s="15"/>
      <c r="E26" s="11" t="str">
        <f ca="1">IF(AND(F26=$Q$1,G26=$Q$1,H26=$Q$1,I26=$Q$1,K26=$Q$1,J26=$Q$1),"Yes","No")</f>
        <v>No</v>
      </c>
      <c r="F26" s="4" t="s">
        <v>19</v>
      </c>
      <c r="G26" s="12"/>
      <c r="H26" s="12"/>
      <c r="I26" s="4"/>
      <c r="J26" s="4" t="str">
        <f ca="1">IF(D26&gt;$R$2,$Q$1," ")</f>
        <v xml:space="preserve"> </v>
      </c>
      <c r="K26" s="4" t="s">
        <v>19</v>
      </c>
      <c r="L26" s="8"/>
      <c r="M26" s="8"/>
      <c r="N26" s="8"/>
      <c r="O26" s="8"/>
    </row>
    <row r="27" spans="1:15" x14ac:dyDescent="0.25">
      <c r="A27" s="14" t="s">
        <v>28</v>
      </c>
      <c r="B27" s="14" t="s">
        <v>38</v>
      </c>
      <c r="C27" s="14" t="s">
        <v>81</v>
      </c>
      <c r="D27" s="15" t="s">
        <v>62</v>
      </c>
      <c r="E27" s="11" t="str">
        <f ca="1">IF(AND(F27=$Q$1,G27=$Q$1,H27=$Q$1,I27=$Q$1,K27=$Q$1,J27=$Q$1),"Yes","No")</f>
        <v>No</v>
      </c>
      <c r="F27" s="4" t="s">
        <v>19</v>
      </c>
      <c r="G27" s="12" t="s">
        <v>19</v>
      </c>
      <c r="H27" s="4"/>
      <c r="I27" s="4"/>
      <c r="J27" s="4" t="str">
        <f ca="1">IF(D27&gt;$R$2,$Q$1," ")</f>
        <v>√</v>
      </c>
      <c r="K27" s="4" t="s">
        <v>19</v>
      </c>
      <c r="L27" s="8"/>
      <c r="M27" s="8"/>
      <c r="N27" s="8"/>
      <c r="O27" s="8"/>
    </row>
    <row r="28" spans="1:15" x14ac:dyDescent="0.25">
      <c r="A28" s="14" t="s">
        <v>61</v>
      </c>
      <c r="B28" s="14" t="s">
        <v>5</v>
      </c>
      <c r="C28" s="14" t="s">
        <v>88</v>
      </c>
      <c r="D28" s="15" t="s">
        <v>34</v>
      </c>
      <c r="E28" s="11" t="str">
        <f ca="1">IF(AND(F28=$Q$1,G28=$Q$1,H28=$Q$1,I28=$Q$1,K28=$Q$1,J28=$Q$1),"Yes","No")</f>
        <v>No</v>
      </c>
      <c r="F28" s="4"/>
      <c r="G28" s="12" t="s">
        <v>19</v>
      </c>
      <c r="H28" s="4"/>
      <c r="I28" s="4"/>
      <c r="J28" s="4" t="str">
        <f ca="1">IF(D28&gt;$R$2,$Q$1," ")</f>
        <v>√</v>
      </c>
      <c r="K28" s="4" t="s">
        <v>19</v>
      </c>
      <c r="L28" s="8"/>
      <c r="M28" s="8"/>
      <c r="N28" s="8"/>
      <c r="O28" s="8"/>
    </row>
    <row r="29" spans="1:15" x14ac:dyDescent="0.25">
      <c r="A29" s="14" t="s">
        <v>58</v>
      </c>
      <c r="B29" s="14" t="s">
        <v>59</v>
      </c>
      <c r="C29" s="14" t="s">
        <v>83</v>
      </c>
      <c r="D29" s="15" t="s">
        <v>64</v>
      </c>
      <c r="E29" s="11" t="str">
        <f ca="1">IF(AND(F29=$Q$1,G29=$Q$1,H29=$Q$1,I29=$Q$1,K29=$Q$1,J29=$Q$1),"Yes","No")</f>
        <v>No</v>
      </c>
      <c r="F29" s="12"/>
      <c r="G29" s="12" t="s">
        <v>19</v>
      </c>
      <c r="H29" s="12"/>
      <c r="I29" s="12"/>
      <c r="J29" s="4" t="str">
        <f ca="1">IF(D29&gt;$R$2,$Q$1," ")</f>
        <v>√</v>
      </c>
      <c r="K29" s="4" t="s">
        <v>19</v>
      </c>
      <c r="L29" s="8"/>
      <c r="M29" s="8"/>
      <c r="N29" s="8"/>
      <c r="O29" s="8"/>
    </row>
    <row r="30" spans="1:15" x14ac:dyDescent="0.25">
      <c r="A30" s="14" t="s">
        <v>6</v>
      </c>
      <c r="B30" s="14" t="s">
        <v>7</v>
      </c>
      <c r="C30" s="14" t="s">
        <v>76</v>
      </c>
      <c r="D30" s="5"/>
      <c r="E30" s="11" t="str">
        <f ca="1">IF(AND(F30=$Q$1,G30=$Q$1,H30=$Q$1,I30=$Q$1,K30=$Q$1,J30=$Q$1),"Yes","No")</f>
        <v>No</v>
      </c>
      <c r="F30" s="4"/>
      <c r="G30" s="12" t="s">
        <v>19</v>
      </c>
      <c r="H30" s="4"/>
      <c r="I30" s="4"/>
      <c r="J30" s="4" t="str">
        <f ca="1">IF(D30&gt;$R$2,$Q$1," ")</f>
        <v xml:space="preserve"> </v>
      </c>
      <c r="K30" s="4" t="s">
        <v>19</v>
      </c>
      <c r="L30" s="8"/>
      <c r="M30" s="8"/>
      <c r="N30" s="8"/>
      <c r="O30" s="8"/>
    </row>
    <row r="31" spans="1:15" x14ac:dyDescent="0.25">
      <c r="A31" s="14" t="s">
        <v>25</v>
      </c>
      <c r="B31" s="14" t="s">
        <v>47</v>
      </c>
      <c r="C31" s="14" t="s">
        <v>82</v>
      </c>
      <c r="D31" s="5" t="s">
        <v>64</v>
      </c>
      <c r="E31" s="11" t="str">
        <f ca="1">IF(AND(F31=$Q$1,G31=$Q$1,H31=$Q$1,I31=$Q$1,K31=$Q$1,J31=$Q$1),"Yes","No")</f>
        <v>No</v>
      </c>
      <c r="F31" s="12" t="s">
        <v>19</v>
      </c>
      <c r="G31" s="12" t="s">
        <v>19</v>
      </c>
      <c r="H31" s="12"/>
      <c r="I31" s="12" t="s">
        <v>19</v>
      </c>
      <c r="J31" s="4" t="str">
        <f ca="1">IF(D31&gt;$R$2,$Q$1," ")</f>
        <v>√</v>
      </c>
      <c r="K31" s="4" t="s">
        <v>19</v>
      </c>
      <c r="L31" s="8"/>
      <c r="M31" s="8"/>
      <c r="N31" s="8"/>
      <c r="O31" s="8"/>
    </row>
    <row r="32" spans="1:15" x14ac:dyDescent="0.25">
      <c r="A32" s="14" t="s">
        <v>9</v>
      </c>
      <c r="B32" s="14" t="s">
        <v>71</v>
      </c>
      <c r="C32" s="14" t="s">
        <v>70</v>
      </c>
      <c r="D32" s="5" t="s">
        <v>62</v>
      </c>
      <c r="E32" s="11" t="str">
        <f>IF(AND(F32=$Q$1,G32=$Q$1,H32=$Q$1,I32=$Q$1,K32=$Q$1,J32=$Q$1),"Yes","No")</f>
        <v>No</v>
      </c>
      <c r="F32" s="4"/>
      <c r="G32" s="4"/>
      <c r="H32" s="4"/>
      <c r="I32" s="4"/>
      <c r="J32" s="4"/>
      <c r="K32" s="4"/>
      <c r="L32" s="8"/>
      <c r="M32" s="8"/>
      <c r="N32" s="8"/>
      <c r="O32" s="8"/>
    </row>
    <row r="33" spans="1:15" x14ac:dyDescent="0.25">
      <c r="A33" s="14" t="s">
        <v>55</v>
      </c>
      <c r="B33" s="14" t="s">
        <v>17</v>
      </c>
      <c r="C33" s="14" t="s">
        <v>85</v>
      </c>
      <c r="D33" s="5" t="s">
        <v>62</v>
      </c>
      <c r="E33" s="11" t="str">
        <f ca="1">IF(AND(F33=$Q$1,G33=$Q$1,H33=$Q$1,I33=$Q$1,K33=$Q$1,J33=$Q$1),"Yes","No")</f>
        <v>No</v>
      </c>
      <c r="F33" s="4" t="s">
        <v>19</v>
      </c>
      <c r="G33" s="12" t="s">
        <v>19</v>
      </c>
      <c r="H33" s="12" t="s">
        <v>19</v>
      </c>
      <c r="I33" s="12"/>
      <c r="J33" s="4" t="str">
        <f ca="1">IF(D33&gt;$R$2,$Q$1," ")</f>
        <v>√</v>
      </c>
      <c r="K33" s="4" t="s">
        <v>19</v>
      </c>
      <c r="L33" s="8"/>
      <c r="M33" s="8"/>
      <c r="N33" s="8"/>
      <c r="O33" s="8"/>
    </row>
    <row r="34" spans="1:15" x14ac:dyDescent="0.25">
      <c r="A34" s="14" t="s">
        <v>2</v>
      </c>
      <c r="B34" s="14" t="s">
        <v>39</v>
      </c>
      <c r="C34" s="14" t="s">
        <v>73</v>
      </c>
      <c r="D34" s="5" t="s">
        <v>34</v>
      </c>
      <c r="E34" s="11" t="str">
        <f ca="1">IF(AND(F34=$Q$1,G34=$Q$1,H34=$Q$1,I34=$Q$1,K34=$Q$1,J34=$Q$1),"Yes","No")</f>
        <v>No</v>
      </c>
      <c r="F34" s="4" t="s">
        <v>19</v>
      </c>
      <c r="G34" s="12" t="s">
        <v>19</v>
      </c>
      <c r="H34" s="4"/>
      <c r="I34" s="4"/>
      <c r="J34" s="4" t="str">
        <f ca="1">IF(D34&gt;$R$2,$Q$1," ")</f>
        <v>√</v>
      </c>
      <c r="K34" s="4" t="s">
        <v>19</v>
      </c>
      <c r="L34" s="8"/>
      <c r="M34" s="8"/>
      <c r="N34" s="8"/>
      <c r="O34" s="8"/>
    </row>
    <row r="35" spans="1:15" x14ac:dyDescent="0.25">
      <c r="A35" s="14" t="s">
        <v>37</v>
      </c>
      <c r="B35" s="14" t="s">
        <v>36</v>
      </c>
      <c r="C35" s="14" t="s">
        <v>90</v>
      </c>
      <c r="D35" s="5" t="s">
        <v>34</v>
      </c>
      <c r="E35" s="11" t="str">
        <f ca="1">IF(AND(F35=$Q$1,G35=$Q$1,H35=$Q$1,I35=$Q$1,K35=$Q$1,J35=$Q$1),"Yes","No")</f>
        <v>No</v>
      </c>
      <c r="F35" s="12"/>
      <c r="G35" s="12" t="s">
        <v>19</v>
      </c>
      <c r="H35" s="12"/>
      <c r="I35" s="12"/>
      <c r="J35" s="4" t="str">
        <f ca="1">IF(D35&gt;$R$2,$Q$1," ")</f>
        <v>√</v>
      </c>
      <c r="K35" s="4" t="s">
        <v>19</v>
      </c>
      <c r="L35" s="8"/>
      <c r="M35" s="8"/>
      <c r="N35" s="8"/>
      <c r="O35" s="8"/>
    </row>
  </sheetData>
  <autoFilter ref="A6:K35" xr:uid="{34D17857-C3A9-4B0D-8AD2-BA0900635620}">
    <sortState xmlns:xlrd2="http://schemas.microsoft.com/office/spreadsheetml/2017/richdata2" ref="A7:K35">
      <sortCondition ref="B6:B35"/>
    </sortState>
  </autoFilter>
  <conditionalFormatting sqref="D7:D35">
    <cfRule type="cellIs" dxfId="1" priority="1" operator="lessThan">
      <formula>$Q$2</formula>
    </cfRule>
  </conditionalFormatting>
  <conditionalFormatting sqref="E7:E35">
    <cfRule type="cellIs" dxfId="0" priority="5" operator="equal">
      <formula>"No"</formula>
    </cfRule>
  </conditionalFormatting>
  <printOptions gridLines="1"/>
  <pageMargins left="0" right="0" top="0.25" bottom="0" header="0.3" footer="0.3"/>
  <pageSetup scale="6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Lanyards</vt:lpstr>
      <vt:lpstr>Lanyards!Print_Area</vt:lpstr>
      <vt:lpstr>Lanyards!Print_Titles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Paul Sateriale</cp:lastModifiedBy>
  <cp:lastPrinted>2023-09-02T12:12:04Z</cp:lastPrinted>
  <dcterms:created xsi:type="dcterms:W3CDTF">2020-09-26T15:48:04Z</dcterms:created>
  <dcterms:modified xsi:type="dcterms:W3CDTF">2023-09-04T11:24:38Z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