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erkins\Documents\DLGC\DLGC\Financial statements and budgets (website)\2017\"/>
    </mc:Choice>
  </mc:AlternateContent>
  <xr:revisionPtr revIDLastSave="0" documentId="13_ncr:1_{EDBCFAD9-5DA8-4192-9E67-B959BC150EB4}" xr6:coauthVersionLast="32" xr6:coauthVersionMax="32" xr10:uidLastSave="{00000000-0000-0000-0000-000000000000}"/>
  <bookViews>
    <workbookView xWindow="0" yWindow="0" windowWidth="20490" windowHeight="7755" xr2:uid="{00000000-000D-0000-FFFF-FFFF00000000}"/>
  </bookViews>
  <sheets>
    <sheet name="Budget_Actual" sheetId="1" r:id="rId1"/>
  </sheets>
  <definedNames>
    <definedName name="_xlnm._FilterDatabase" localSheetId="0" hidden="1">Budget_Actual!$J$1:$J$132</definedName>
  </definedNames>
  <calcPr calcId="179017"/>
</workbook>
</file>

<file path=xl/calcChain.xml><?xml version="1.0" encoding="utf-8"?>
<calcChain xmlns="http://schemas.openxmlformats.org/spreadsheetml/2006/main">
  <c r="M23" i="1" l="1"/>
  <c r="M21" i="1" l="1"/>
  <c r="M20" i="1"/>
  <c r="M71" i="1" l="1"/>
  <c r="M28" i="1" l="1"/>
  <c r="M8" i="1"/>
  <c r="M22" i="1" l="1"/>
  <c r="M19" i="1" l="1"/>
  <c r="M18" i="1"/>
  <c r="M90" i="1" l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0" i="1"/>
  <c r="M69" i="1"/>
  <c r="M67" i="1"/>
  <c r="M66" i="1"/>
  <c r="M65" i="1"/>
  <c r="M64" i="1"/>
  <c r="M63" i="1"/>
  <c r="M62" i="1"/>
  <c r="M61" i="1"/>
  <c r="M60" i="1"/>
  <c r="M59" i="1"/>
  <c r="M58" i="1"/>
  <c r="M56" i="1"/>
  <c r="M55" i="1"/>
  <c r="M54" i="1"/>
  <c r="M53" i="1"/>
  <c r="M52" i="1"/>
  <c r="M50" i="1"/>
  <c r="M49" i="1"/>
  <c r="M48" i="1"/>
  <c r="M47" i="1"/>
  <c r="M46" i="1"/>
  <c r="M45" i="1"/>
  <c r="M43" i="1"/>
  <c r="M42" i="1"/>
  <c r="M41" i="1"/>
  <c r="M40" i="1"/>
  <c r="M39" i="1"/>
  <c r="M37" i="1"/>
  <c r="M36" i="1"/>
  <c r="M35" i="1"/>
  <c r="M7" i="1"/>
  <c r="M10" i="1"/>
  <c r="M11" i="1"/>
  <c r="M12" i="1"/>
  <c r="M13" i="1"/>
  <c r="M14" i="1"/>
  <c r="M16" i="1"/>
  <c r="M17" i="1"/>
  <c r="M26" i="1"/>
  <c r="M27" i="1"/>
  <c r="M29" i="1"/>
  <c r="M30" i="1"/>
  <c r="K32" i="1" l="1"/>
  <c r="K91" i="1"/>
  <c r="M32" i="1" l="1"/>
  <c r="M91" i="1"/>
  <c r="K92" i="1"/>
  <c r="K97" i="1" s="1"/>
  <c r="K99" i="1" s="1"/>
  <c r="H91" i="1"/>
  <c r="M92" i="1" l="1"/>
  <c r="E32" i="1"/>
  <c r="D32" i="1"/>
  <c r="C32" i="1"/>
  <c r="B32" i="1"/>
  <c r="B91" i="1" l="1"/>
  <c r="E91" i="1"/>
  <c r="D91" i="1"/>
  <c r="C91" i="1"/>
  <c r="D92" i="1" l="1"/>
  <c r="E92" i="1"/>
  <c r="C92" i="1"/>
  <c r="B92" i="1"/>
  <c r="H32" i="1" l="1"/>
  <c r="H92" i="1" l="1"/>
  <c r="F91" i="1" l="1"/>
  <c r="F32" i="1"/>
  <c r="F92" i="1" l="1"/>
</calcChain>
</file>

<file path=xl/sharedStrings.xml><?xml version="1.0" encoding="utf-8"?>
<sst xmlns="http://schemas.openxmlformats.org/spreadsheetml/2006/main" count="169" uniqueCount="138">
  <si>
    <t>Income</t>
  </si>
  <si>
    <t>Expenses</t>
  </si>
  <si>
    <t>Uniforms</t>
  </si>
  <si>
    <t>Rental Space</t>
  </si>
  <si>
    <t>Competition Fees</t>
  </si>
  <si>
    <t>Trophies</t>
  </si>
  <si>
    <t>Insurance</t>
  </si>
  <si>
    <t>Service Charges</t>
  </si>
  <si>
    <t>Pom Poms</t>
  </si>
  <si>
    <t>Fundraising</t>
  </si>
  <si>
    <t xml:space="preserve">     Tagging</t>
  </si>
  <si>
    <t>Apparel / Merchandise</t>
  </si>
  <si>
    <t xml:space="preserve">     Apparel</t>
  </si>
  <si>
    <t xml:space="preserve">     Clinics</t>
  </si>
  <si>
    <t xml:space="preserve">     50/50</t>
  </si>
  <si>
    <t>Banquet</t>
  </si>
  <si>
    <t>Spirit Items</t>
  </si>
  <si>
    <t>Annual fee - Sportsmanager</t>
  </si>
  <si>
    <t>Rental Fee - USPS Box</t>
  </si>
  <si>
    <t>Bows</t>
  </si>
  <si>
    <t xml:space="preserve">     Varsity</t>
  </si>
  <si>
    <t xml:space="preserve">     JV</t>
  </si>
  <si>
    <t xml:space="preserve">     JV Prep</t>
  </si>
  <si>
    <t xml:space="preserve">     Minis </t>
  </si>
  <si>
    <t xml:space="preserve">     Mascots</t>
  </si>
  <si>
    <t>Music / Choreography</t>
  </si>
  <si>
    <t>Gifts</t>
  </si>
  <si>
    <t xml:space="preserve">     Junior Coaches</t>
  </si>
  <si>
    <t xml:space="preserve">     Coaches</t>
  </si>
  <si>
    <t xml:space="preserve">     8th Graders</t>
  </si>
  <si>
    <t>Camp</t>
  </si>
  <si>
    <t xml:space="preserve">     Coaches Camp / Campwear</t>
  </si>
  <si>
    <t xml:space="preserve">     Bus</t>
  </si>
  <si>
    <t>League Apparel</t>
  </si>
  <si>
    <t xml:space="preserve">     Team</t>
  </si>
  <si>
    <t>Sound systems</t>
  </si>
  <si>
    <t xml:space="preserve">Dover Little Green Cheerleading </t>
  </si>
  <si>
    <t xml:space="preserve">     JV / Varsity</t>
  </si>
  <si>
    <t>Total Expenses:</t>
  </si>
  <si>
    <t>Total Income:</t>
  </si>
  <si>
    <t>Net Income:</t>
  </si>
  <si>
    <t>Coaches Supplies</t>
  </si>
  <si>
    <t>Education - CPR Training</t>
  </si>
  <si>
    <t>Office Supplies</t>
  </si>
  <si>
    <t>Organization Costs</t>
  </si>
  <si>
    <t>Heyliger Award</t>
  </si>
  <si>
    <t>Holiday Parade</t>
  </si>
  <si>
    <t>City of Dover</t>
  </si>
  <si>
    <t>Return Deposit Item</t>
  </si>
  <si>
    <t>Coaches training</t>
  </si>
  <si>
    <t>Dues &amp; Subscriptions</t>
  </si>
  <si>
    <t xml:space="preserve">     Board</t>
  </si>
  <si>
    <t>Miscellaneous</t>
  </si>
  <si>
    <t xml:space="preserve">     Sponsor / Donations</t>
  </si>
  <si>
    <t xml:space="preserve">     Opening Day</t>
  </si>
  <si>
    <t>Budget</t>
  </si>
  <si>
    <t>2016</t>
  </si>
  <si>
    <t>music only</t>
  </si>
  <si>
    <t>Coach fund</t>
  </si>
  <si>
    <t>Storage</t>
  </si>
  <si>
    <t>$6 / cheerleader</t>
  </si>
  <si>
    <t>$600 music / $1100 choreography</t>
  </si>
  <si>
    <t>$400 music / $600 choreogrphy</t>
  </si>
  <si>
    <t>JV</t>
  </si>
  <si>
    <t>JV / Varsity</t>
  </si>
  <si>
    <t xml:space="preserve">     Meat Bingo</t>
  </si>
  <si>
    <t xml:space="preserve">     Cash Calendar</t>
  </si>
  <si>
    <t>Total JV uniform budget for JV $2,600 including $600 Choreography budget</t>
  </si>
  <si>
    <t xml:space="preserve">     Registrations</t>
  </si>
  <si>
    <t xml:space="preserve">     Registrations - Refunds</t>
  </si>
  <si>
    <t>**Budget increased from $0 per vote 11/17/2016</t>
  </si>
  <si>
    <t>2014</t>
  </si>
  <si>
    <t>2015</t>
  </si>
  <si>
    <t>$100 / team</t>
  </si>
  <si>
    <t>**Budget increased from $1,100 per vote 07/06/2016, JV $550, Varsity $1,025</t>
  </si>
  <si>
    <t xml:space="preserve">Close "Dover Bowl Bingo" </t>
  </si>
  <si>
    <t xml:space="preserve">     Registrations - Scholarships</t>
  </si>
  <si>
    <t xml:space="preserve">     Charms</t>
  </si>
  <si>
    <t>$650 music / $1100 choreography</t>
  </si>
  <si>
    <t>Total budget for game and competition bows no longer $6 / cheerleader</t>
  </si>
  <si>
    <t>JV / JV Prep</t>
  </si>
  <si>
    <t>Based on 10 coaches</t>
  </si>
  <si>
    <t xml:space="preserve">     Board / Coaches / Jr Coaches</t>
  </si>
  <si>
    <t xml:space="preserve">          Cost</t>
  </si>
  <si>
    <t>We will give away water bottles</t>
  </si>
  <si>
    <t>JV / Varsity Coaches, JV / Varsity Jr. Coaches, JV / Varsity Cheerleaders, Board Members will be paid for by the league</t>
  </si>
  <si>
    <t>Approximately 15 Jr Coaches @ $20/each</t>
  </si>
  <si>
    <t>Approximately 20 8th graders at $30/each</t>
  </si>
  <si>
    <t xml:space="preserve">     Bracelets / Magnets, etc.</t>
  </si>
  <si>
    <t>Actual</t>
  </si>
  <si>
    <t>2017</t>
  </si>
  <si>
    <t>Savings Beginning Balance as of 01/01/2017</t>
  </si>
  <si>
    <t>Checking Beginning Balance as of 01/01/2017</t>
  </si>
  <si>
    <t>Variance</t>
  </si>
  <si>
    <t>State of NH (Annual report)</t>
  </si>
  <si>
    <t>$450 music / $550 choreography (what's not used can be moved to Spirit Items)</t>
  </si>
  <si>
    <t>4 Refunds</t>
  </si>
  <si>
    <t>$1486 cost+$150 gratuity ($100 V,$50JV)</t>
  </si>
  <si>
    <t>2 scholarships (JV+V)</t>
  </si>
  <si>
    <t>Moved $90 charms cost to Apparel cost after vote</t>
  </si>
  <si>
    <t xml:space="preserve">Was $750, moved $90 charms cost here </t>
  </si>
  <si>
    <t>made additional $338 with carwash (fundraising income)</t>
  </si>
  <si>
    <t>28 shirts</t>
  </si>
  <si>
    <t>$483-100 magnets, $301.10-39 shirts</t>
  </si>
  <si>
    <t>Increased $69 to $76 - 9/14</t>
  </si>
  <si>
    <t>138.60 1st bows, $11.40 2nd</t>
  </si>
  <si>
    <t>$306.05 training+$63.80 first aid kits+$12.80 ice packs</t>
  </si>
  <si>
    <t xml:space="preserve">     *JV/Varsity Carwash</t>
  </si>
  <si>
    <t xml:space="preserve">82 shirts+12 </t>
  </si>
  <si>
    <t>Changed to JV Prep/Mascots as of 9/17/17 meeting</t>
  </si>
  <si>
    <t xml:space="preserve">     JV Prep / Mascots</t>
  </si>
  <si>
    <t>Minis</t>
  </si>
  <si>
    <t>camp 2 JV + diff for jr $860, 2 V $430, 194.25 V campwear</t>
  </si>
  <si>
    <t>signs</t>
  </si>
  <si>
    <t>staples, checks, stamps, raffle tickets</t>
  </si>
  <si>
    <t xml:space="preserve">     Powder Puff</t>
  </si>
  <si>
    <t>$5970-$1125 payout-$111.72 cost-$30 top sellers gift</t>
  </si>
  <si>
    <t xml:space="preserve">     Exhibition</t>
  </si>
  <si>
    <t>$531.55 total-$45 shirts, $6 magnet</t>
  </si>
  <si>
    <t>$15 signs, $23.44 letter bags, $61.56 banquet gifts</t>
  </si>
  <si>
    <t>voted in $200 via email</t>
  </si>
  <si>
    <t>$550 Powder Puff-$500 to DCH. $50 DLGC</t>
  </si>
  <si>
    <t>$578.27 gifts, $8 giftbags</t>
  </si>
  <si>
    <t>Dover Dollars, Collins, giftbags</t>
  </si>
  <si>
    <t>9/23-$425.33-$63.95 Uhaul-$8 gas</t>
  </si>
  <si>
    <t>voted in to use league funds 10/15/17 at meeting</t>
  </si>
  <si>
    <t>Overage approved by vote 10/2/17</t>
  </si>
  <si>
    <t>overage due to 3 drops</t>
  </si>
  <si>
    <t xml:space="preserve">   *Savers FUNdraiser (Nov)</t>
  </si>
  <si>
    <t xml:space="preserve">   *Savers FUNdraiser (Sept)</t>
  </si>
  <si>
    <t>Earnings $172.89-$48.25 cost</t>
  </si>
  <si>
    <t>Blitz (Nov)</t>
  </si>
  <si>
    <t>Chamber of Commerce 2017+2018</t>
  </si>
  <si>
    <t>Total Cash Current Balance as of 12/31/2017</t>
  </si>
  <si>
    <t>2017 Net Income / (Loss) through 12/31/2017</t>
  </si>
  <si>
    <t>Miscellaneous donations</t>
  </si>
  <si>
    <t>Collins webstores $121.50+ league shirts $435</t>
  </si>
  <si>
    <t>$204 Magnets+ $89 misc from games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</si>
</sst>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;@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/>
    <xf numFmtId="49" fontId="2" fillId="0" borderId="0" xfId="0" applyNumberFormat="1" applyFont="1" applyAlignment="1">
      <alignment horizontal="center"/>
    </xf>
    <xf numFmtId="40" fontId="2" fillId="0" borderId="0" xfId="0" applyNumberFormat="1" applyFont="1" applyAlignment="1"/>
    <xf numFmtId="2" fontId="2" fillId="0" borderId="0" xfId="0" applyNumberFormat="1" applyFont="1" applyAlignment="1">
      <alignment wrapText="1"/>
    </xf>
    <xf numFmtId="14" fontId="2" fillId="0" borderId="0" xfId="0" applyNumberFormat="1" applyFont="1" applyAlignment="1"/>
    <xf numFmtId="164" fontId="2" fillId="0" borderId="0" xfId="0" applyNumberFormat="1" applyFont="1" applyAlignment="1"/>
    <xf numFmtId="4" fontId="2" fillId="0" borderId="0" xfId="0" applyNumberFormat="1" applyFont="1" applyAlignment="1"/>
    <xf numFmtId="2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0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right"/>
    </xf>
    <xf numFmtId="40" fontId="2" fillId="0" borderId="1" xfId="0" applyNumberFormat="1" applyFont="1" applyBorder="1" applyAlignment="1"/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4" fillId="0" borderId="0" xfId="0" applyNumberFormat="1" applyFont="1" applyAlignment="1"/>
    <xf numFmtId="40" fontId="2" fillId="0" borderId="0" xfId="0" applyNumberFormat="1" applyFont="1" applyBorder="1" applyAlignment="1"/>
    <xf numFmtId="14" fontId="5" fillId="0" borderId="0" xfId="0" applyNumberFormat="1" applyFont="1" applyAlignment="1"/>
    <xf numFmtId="40" fontId="2" fillId="0" borderId="2" xfId="0" applyNumberFormat="1" applyFont="1" applyBorder="1" applyAlignment="1"/>
    <xf numFmtId="0" fontId="3" fillId="0" borderId="0" xfId="0" applyFont="1" applyAlignment="1"/>
    <xf numFmtId="0" fontId="2" fillId="0" borderId="0" xfId="0" applyFont="1" applyBorder="1" applyAlignment="1"/>
    <xf numFmtId="40" fontId="3" fillId="0" borderId="0" xfId="0" applyNumberFormat="1" applyFont="1" applyBorder="1" applyAlignment="1"/>
    <xf numFmtId="2" fontId="3" fillId="0" borderId="0" xfId="0" applyNumberFormat="1" applyFont="1" applyBorder="1" applyAlignment="1">
      <alignment wrapText="1"/>
    </xf>
    <xf numFmtId="0" fontId="3" fillId="0" borderId="0" xfId="0" applyFont="1" applyAlignment="1">
      <alignment horizontal="right"/>
    </xf>
    <xf numFmtId="40" fontId="3" fillId="0" borderId="1" xfId="0" applyNumberFormat="1" applyFont="1" applyBorder="1" applyAlignment="1"/>
    <xf numFmtId="49" fontId="2" fillId="0" borderId="0" xfId="0" applyNumberFormat="1" applyFont="1" applyAlignment="1">
      <alignment horizontal="left"/>
    </xf>
    <xf numFmtId="2" fontId="3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left" wrapText="1"/>
    </xf>
    <xf numFmtId="14" fontId="3" fillId="0" borderId="0" xfId="0" applyNumberFormat="1" applyFont="1" applyAlignment="1"/>
    <xf numFmtId="2" fontId="3" fillId="0" borderId="0" xfId="0" applyNumberFormat="1" applyFont="1" applyAlignment="1">
      <alignment horizontal="left" wrapText="1"/>
    </xf>
    <xf numFmtId="40" fontId="5" fillId="0" borderId="0" xfId="0" applyNumberFormat="1" applyFont="1" applyAlignment="1">
      <alignment wrapText="1"/>
    </xf>
    <xf numFmtId="2" fontId="6" fillId="0" borderId="0" xfId="0" applyNumberFormat="1" applyFont="1" applyAlignment="1">
      <alignment horizontal="left" wrapText="1"/>
    </xf>
    <xf numFmtId="40" fontId="4" fillId="0" borderId="0" xfId="0" applyNumberFormat="1" applyFont="1" applyAlignment="1"/>
    <xf numFmtId="40" fontId="2" fillId="0" borderId="0" xfId="0" applyNumberFormat="1" applyFont="1" applyAlignment="1">
      <alignment wrapText="1"/>
    </xf>
    <xf numFmtId="40" fontId="4" fillId="0" borderId="0" xfId="0" applyNumberFormat="1" applyFont="1" applyAlignment="1">
      <alignment wrapText="1"/>
    </xf>
    <xf numFmtId="0" fontId="7" fillId="0" borderId="0" xfId="0" applyFont="1" applyAlignment="1">
      <alignment horizontal="left" wrapText="1"/>
    </xf>
    <xf numFmtId="40" fontId="3" fillId="0" borderId="0" xfId="0" applyNumberFormat="1" applyFont="1" applyAlignment="1"/>
    <xf numFmtId="40" fontId="3" fillId="0" borderId="1" xfId="0" applyNumberFormat="1" applyFont="1" applyBorder="1" applyAlignment="1">
      <alignment horizontal="right"/>
    </xf>
    <xf numFmtId="4" fontId="3" fillId="0" borderId="0" xfId="0" applyNumberFormat="1" applyFont="1" applyAlignment="1"/>
    <xf numFmtId="40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8" fontId="3" fillId="0" borderId="3" xfId="0" applyNumberFormat="1" applyFont="1" applyBorder="1" applyAlignment="1"/>
    <xf numFmtId="14" fontId="3" fillId="0" borderId="0" xfId="0" applyNumberFormat="1" applyFont="1" applyAlignment="1">
      <alignment horizontal="right"/>
    </xf>
    <xf numFmtId="0" fontId="1" fillId="0" borderId="0" xfId="0" applyFont="1" applyAlignment="1"/>
    <xf numFmtId="2" fontId="1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wrapText="1"/>
    </xf>
    <xf numFmtId="40" fontId="1" fillId="0" borderId="1" xfId="0" applyNumberFormat="1" applyFont="1" applyBorder="1" applyAlignment="1"/>
    <xf numFmtId="40" fontId="1" fillId="0" borderId="0" xfId="0" applyNumberFormat="1" applyFont="1" applyAlignment="1"/>
    <xf numFmtId="14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32"/>
  <sheetViews>
    <sheetView tabSelected="1" workbookViewId="0">
      <selection activeCell="A2" sqref="A2"/>
    </sheetView>
  </sheetViews>
  <sheetFormatPr defaultRowHeight="15" customHeight="1" x14ac:dyDescent="0.25"/>
  <cols>
    <col min="1" max="1" width="27.7109375" style="1" customWidth="1"/>
    <col min="2" max="6" width="12.7109375" style="3" hidden="1" customWidth="1"/>
    <col min="7" max="7" width="70.7109375" style="5" hidden="1" customWidth="1"/>
    <col min="8" max="8" width="12.7109375" style="3" customWidth="1"/>
    <col min="9" max="9" width="3.28515625" style="32" customWidth="1"/>
    <col min="10" max="10" width="49.85546875" style="4" customWidth="1"/>
    <col min="11" max="11" width="12.85546875" style="3" customWidth="1"/>
    <col min="12" max="12" width="28.5703125" style="1" customWidth="1"/>
    <col min="13" max="13" width="21.7109375" style="3" customWidth="1"/>
    <col min="14" max="14" width="35.140625" style="1" bestFit="1" customWidth="1"/>
    <col min="15" max="15" width="11.7109375" style="1" bestFit="1" customWidth="1"/>
    <col min="16" max="17" width="9.140625" style="1"/>
    <col min="18" max="18" width="33.7109375" style="8" customWidth="1"/>
    <col min="19" max="16384" width="9.140625" style="1"/>
  </cols>
  <sheetData>
    <row r="1" spans="1:22" ht="15" customHeight="1" x14ac:dyDescent="0.25">
      <c r="A1" s="1" t="s">
        <v>36</v>
      </c>
      <c r="B1" s="2"/>
      <c r="C1" s="2"/>
      <c r="D1" s="2"/>
      <c r="E1" s="2"/>
      <c r="F1" s="2"/>
      <c r="G1" s="3"/>
      <c r="H1" s="2"/>
      <c r="I1" s="3"/>
      <c r="K1" s="2"/>
      <c r="L1" s="5"/>
      <c r="M1" s="2"/>
      <c r="N1" s="6"/>
      <c r="O1" s="3"/>
      <c r="Q1" s="7"/>
      <c r="R1" s="1"/>
      <c r="V1" s="8"/>
    </row>
    <row r="2" spans="1:22" ht="15" customHeight="1" x14ac:dyDescent="0.25">
      <c r="G2" s="3"/>
      <c r="I2" s="3"/>
      <c r="L2" s="5"/>
      <c r="N2" s="6"/>
      <c r="O2" s="3"/>
      <c r="Q2" s="7"/>
      <c r="R2" s="1"/>
      <c r="V2" s="8"/>
    </row>
    <row r="3" spans="1:22" s="9" customFormat="1" ht="15" customHeight="1" x14ac:dyDescent="0.25">
      <c r="B3" s="10" t="s">
        <v>55</v>
      </c>
      <c r="C3" s="10" t="s">
        <v>55</v>
      </c>
      <c r="D3" s="10" t="s">
        <v>55</v>
      </c>
      <c r="E3" s="10" t="s">
        <v>55</v>
      </c>
      <c r="F3" s="10" t="s">
        <v>55</v>
      </c>
      <c r="H3" s="10" t="s">
        <v>55</v>
      </c>
      <c r="J3" s="11"/>
      <c r="K3" s="10" t="s">
        <v>89</v>
      </c>
      <c r="L3" s="5"/>
      <c r="M3" s="10" t="s">
        <v>93</v>
      </c>
      <c r="N3" s="6"/>
      <c r="O3" s="3"/>
      <c r="P3" s="1"/>
      <c r="Q3" s="7"/>
      <c r="R3" s="1"/>
      <c r="S3" s="1"/>
      <c r="T3" s="1"/>
      <c r="U3" s="1"/>
      <c r="V3" s="8"/>
    </row>
    <row r="4" spans="1:22" s="12" customFormat="1" ht="15" customHeight="1" x14ac:dyDescent="0.25">
      <c r="B4" s="13">
        <v>2012</v>
      </c>
      <c r="C4" s="13">
        <v>2013</v>
      </c>
      <c r="D4" s="13" t="s">
        <v>71</v>
      </c>
      <c r="E4" s="13" t="s">
        <v>72</v>
      </c>
      <c r="F4" s="13" t="s">
        <v>56</v>
      </c>
      <c r="H4" s="13">
        <v>2017</v>
      </c>
      <c r="J4" s="14"/>
      <c r="K4" s="13" t="s">
        <v>90</v>
      </c>
      <c r="M4" s="13" t="s">
        <v>90</v>
      </c>
      <c r="U4" s="13"/>
      <c r="V4" s="15"/>
    </row>
    <row r="5" spans="1:22" s="12" customFormat="1" ht="15" customHeight="1" x14ac:dyDescent="0.25">
      <c r="B5" s="13"/>
      <c r="C5" s="13"/>
      <c r="D5" s="13"/>
      <c r="E5" s="13"/>
      <c r="F5" s="13"/>
      <c r="H5" s="13"/>
      <c r="J5" s="14"/>
      <c r="K5" s="13"/>
      <c r="M5" s="13"/>
      <c r="U5" s="13"/>
      <c r="V5" s="15"/>
    </row>
    <row r="6" spans="1:22" ht="15" customHeight="1" x14ac:dyDescent="0.25">
      <c r="A6" s="1" t="s">
        <v>0</v>
      </c>
      <c r="G6" s="3"/>
      <c r="I6" s="3"/>
      <c r="L6" s="5"/>
      <c r="N6" s="6"/>
      <c r="O6" s="3"/>
      <c r="Q6" s="7"/>
      <c r="R6" s="1"/>
      <c r="U6" s="12"/>
      <c r="V6" s="8"/>
    </row>
    <row r="7" spans="1:22" ht="15" customHeight="1" x14ac:dyDescent="0.25">
      <c r="A7" s="1" t="s">
        <v>68</v>
      </c>
      <c r="B7" s="16">
        <v>7500</v>
      </c>
      <c r="C7" s="16">
        <v>8750</v>
      </c>
      <c r="D7" s="16">
        <v>8500</v>
      </c>
      <c r="E7" s="16">
        <v>8500</v>
      </c>
      <c r="F7" s="16">
        <v>8500</v>
      </c>
      <c r="G7" s="3"/>
      <c r="H7" s="16">
        <v>7500</v>
      </c>
      <c r="I7" s="3"/>
      <c r="K7" s="16">
        <v>8796.69</v>
      </c>
      <c r="L7" s="17"/>
      <c r="M7" s="16">
        <f>K7-H7</f>
        <v>1296.6900000000005</v>
      </c>
      <c r="N7" s="18"/>
      <c r="O7" s="19"/>
      <c r="P7" s="20"/>
      <c r="Q7" s="21"/>
      <c r="R7" s="9"/>
      <c r="S7" s="9"/>
      <c r="T7" s="9"/>
      <c r="V7" s="8"/>
    </row>
    <row r="8" spans="1:22" ht="15" customHeight="1" x14ac:dyDescent="0.25">
      <c r="A8" s="1" t="s">
        <v>69</v>
      </c>
      <c r="B8" s="16"/>
      <c r="C8" s="16"/>
      <c r="D8" s="16"/>
      <c r="E8" s="16"/>
      <c r="F8" s="16"/>
      <c r="G8" s="3"/>
      <c r="H8" s="16"/>
      <c r="I8" s="3"/>
      <c r="K8" s="16">
        <v>-418.19</v>
      </c>
      <c r="L8" s="5" t="s">
        <v>96</v>
      </c>
      <c r="M8" s="16">
        <f>K8-H8</f>
        <v>-418.19</v>
      </c>
      <c r="N8" s="6"/>
      <c r="O8" s="3"/>
      <c r="P8" s="12"/>
      <c r="Q8" s="12"/>
      <c r="R8" s="12"/>
      <c r="S8" s="12"/>
      <c r="T8" s="12"/>
      <c r="V8" s="8"/>
    </row>
    <row r="9" spans="1:22" ht="15" customHeight="1" x14ac:dyDescent="0.25">
      <c r="A9" s="1" t="s">
        <v>76</v>
      </c>
      <c r="B9" s="16"/>
      <c r="C9" s="16"/>
      <c r="D9" s="16"/>
      <c r="E9" s="16"/>
      <c r="F9" s="16"/>
      <c r="G9" s="3"/>
      <c r="H9" s="16"/>
      <c r="I9" s="3"/>
      <c r="K9" s="16"/>
      <c r="L9" s="5" t="s">
        <v>98</v>
      </c>
      <c r="M9" s="16"/>
      <c r="N9" s="6"/>
      <c r="O9" s="3"/>
      <c r="Q9" s="7"/>
      <c r="R9" s="1"/>
      <c r="V9" s="8"/>
    </row>
    <row r="10" spans="1:22" ht="15" customHeight="1" x14ac:dyDescent="0.25">
      <c r="A10" s="56" t="s">
        <v>117</v>
      </c>
      <c r="B10" s="16">
        <v>800</v>
      </c>
      <c r="C10" s="16">
        <v>1000</v>
      </c>
      <c r="D10" s="16">
        <v>750</v>
      </c>
      <c r="E10" s="16">
        <v>500</v>
      </c>
      <c r="F10" s="16">
        <v>500</v>
      </c>
      <c r="G10" s="3"/>
      <c r="H10" s="16">
        <v>500</v>
      </c>
      <c r="I10" s="3"/>
      <c r="K10" s="16">
        <v>480.55</v>
      </c>
      <c r="L10" s="22" t="s">
        <v>118</v>
      </c>
      <c r="M10" s="16">
        <f t="shared" ref="M10:M14" si="0">K10-H10</f>
        <v>-19.449999999999989</v>
      </c>
      <c r="N10" s="6"/>
      <c r="O10" s="3"/>
      <c r="Q10" s="7"/>
      <c r="R10" s="1"/>
      <c r="V10" s="8"/>
    </row>
    <row r="11" spans="1:22" ht="15" customHeight="1" x14ac:dyDescent="0.25">
      <c r="A11" s="1" t="s">
        <v>13</v>
      </c>
      <c r="B11" s="16">
        <v>1700</v>
      </c>
      <c r="C11" s="16">
        <v>1600</v>
      </c>
      <c r="D11" s="16">
        <v>1000</v>
      </c>
      <c r="E11" s="16">
        <v>1000</v>
      </c>
      <c r="F11" s="16"/>
      <c r="G11" s="3"/>
      <c r="H11" s="16">
        <v>500</v>
      </c>
      <c r="I11" s="3"/>
      <c r="K11" s="16">
        <v>1018.75</v>
      </c>
      <c r="L11" s="5"/>
      <c r="M11" s="16">
        <f t="shared" si="0"/>
        <v>518.75</v>
      </c>
      <c r="N11" s="6"/>
      <c r="O11" s="3"/>
      <c r="Q11" s="7"/>
      <c r="R11" s="1"/>
      <c r="V11" s="8"/>
    </row>
    <row r="12" spans="1:22" ht="15" customHeight="1" x14ac:dyDescent="0.25">
      <c r="A12" s="1" t="s">
        <v>14</v>
      </c>
      <c r="B12" s="16">
        <v>150</v>
      </c>
      <c r="C12" s="16">
        <v>250</v>
      </c>
      <c r="D12" s="16">
        <v>250</v>
      </c>
      <c r="E12" s="16">
        <v>200</v>
      </c>
      <c r="F12" s="16">
        <v>200</v>
      </c>
      <c r="G12" s="3"/>
      <c r="H12" s="16">
        <v>200</v>
      </c>
      <c r="I12" s="3"/>
      <c r="K12" s="16">
        <v>266</v>
      </c>
      <c r="L12" s="5"/>
      <c r="M12" s="16">
        <f t="shared" si="0"/>
        <v>66</v>
      </c>
      <c r="N12" s="6"/>
      <c r="O12" s="3"/>
      <c r="Q12" s="7"/>
      <c r="R12" s="1"/>
      <c r="V12" s="8"/>
    </row>
    <row r="13" spans="1:22" ht="15" customHeight="1" x14ac:dyDescent="0.25">
      <c r="A13" s="1" t="s">
        <v>53</v>
      </c>
      <c r="B13" s="16"/>
      <c r="C13" s="16"/>
      <c r="D13" s="16"/>
      <c r="E13" s="16"/>
      <c r="F13" s="16"/>
      <c r="G13" s="3"/>
      <c r="H13" s="16">
        <v>1200</v>
      </c>
      <c r="I13" s="3"/>
      <c r="K13" s="16">
        <v>450</v>
      </c>
      <c r="L13" s="22" t="s">
        <v>121</v>
      </c>
      <c r="M13" s="16">
        <f t="shared" si="0"/>
        <v>-750</v>
      </c>
      <c r="N13" s="6"/>
      <c r="O13" s="3"/>
      <c r="Q13" s="7"/>
      <c r="R13" s="1"/>
      <c r="V13" s="8"/>
    </row>
    <row r="14" spans="1:22" ht="15" customHeight="1" x14ac:dyDescent="0.25">
      <c r="A14" s="1" t="s">
        <v>54</v>
      </c>
      <c r="B14" s="16"/>
      <c r="C14" s="16"/>
      <c r="D14" s="16"/>
      <c r="E14" s="16"/>
      <c r="F14" s="16">
        <v>200</v>
      </c>
      <c r="G14" s="3"/>
      <c r="H14" s="16">
        <v>200</v>
      </c>
      <c r="I14" s="3"/>
      <c r="K14" s="16">
        <v>288.79000000000002</v>
      </c>
      <c r="L14" s="22"/>
      <c r="M14" s="16">
        <f t="shared" si="0"/>
        <v>88.79000000000002</v>
      </c>
      <c r="N14" s="6"/>
      <c r="O14" s="3"/>
      <c r="Q14" s="7"/>
      <c r="R14" s="1"/>
      <c r="V14" s="8"/>
    </row>
    <row r="15" spans="1:22" ht="15" customHeight="1" x14ac:dyDescent="0.25">
      <c r="A15" s="1" t="s">
        <v>9</v>
      </c>
      <c r="B15" s="23"/>
      <c r="C15" s="23"/>
      <c r="D15" s="23"/>
      <c r="E15" s="23"/>
      <c r="F15" s="23"/>
      <c r="G15" s="3"/>
      <c r="I15" s="3"/>
      <c r="L15" s="5"/>
      <c r="N15" s="6"/>
      <c r="Q15" s="7"/>
      <c r="R15" s="1"/>
      <c r="V15" s="8"/>
    </row>
    <row r="16" spans="1:22" ht="15" customHeight="1" x14ac:dyDescent="0.25">
      <c r="A16" s="1" t="s">
        <v>10</v>
      </c>
      <c r="B16" s="16">
        <v>2800</v>
      </c>
      <c r="C16" s="16">
        <v>3900</v>
      </c>
      <c r="D16" s="16">
        <v>3750</v>
      </c>
      <c r="E16" s="16">
        <v>4000</v>
      </c>
      <c r="F16" s="16">
        <v>4000</v>
      </c>
      <c r="G16" s="3"/>
      <c r="H16" s="16">
        <v>4000</v>
      </c>
      <c r="I16" s="3"/>
      <c r="K16" s="16">
        <v>6034.69</v>
      </c>
      <c r="L16" s="5"/>
      <c r="M16" s="16">
        <f t="shared" ref="M16:M23" si="1">K16-H16</f>
        <v>2034.6899999999996</v>
      </c>
      <c r="N16" s="6"/>
      <c r="Q16" s="7"/>
      <c r="R16" s="1"/>
      <c r="V16" s="8"/>
    </row>
    <row r="17" spans="1:22" ht="23.25" x14ac:dyDescent="0.25">
      <c r="A17" s="1" t="s">
        <v>66</v>
      </c>
      <c r="B17" s="16">
        <v>2720</v>
      </c>
      <c r="C17" s="16">
        <v>3000</v>
      </c>
      <c r="D17" s="16">
        <v>8000</v>
      </c>
      <c r="E17" s="16">
        <v>7250</v>
      </c>
      <c r="F17" s="16">
        <v>7000</v>
      </c>
      <c r="G17" s="3"/>
      <c r="H17" s="16">
        <v>5500</v>
      </c>
      <c r="I17" s="3"/>
      <c r="K17" s="16">
        <v>4703.28</v>
      </c>
      <c r="L17" s="58" t="s">
        <v>116</v>
      </c>
      <c r="M17" s="16">
        <f t="shared" si="1"/>
        <v>-796.72000000000025</v>
      </c>
      <c r="N17" s="6"/>
      <c r="Q17" s="7"/>
      <c r="R17" s="1"/>
      <c r="V17" s="8"/>
    </row>
    <row r="18" spans="1:22" ht="15" customHeight="1" x14ac:dyDescent="0.25">
      <c r="A18" s="1" t="s">
        <v>65</v>
      </c>
      <c r="B18" s="16"/>
      <c r="C18" s="16"/>
      <c r="D18" s="16"/>
      <c r="E18" s="16"/>
      <c r="F18" s="16"/>
      <c r="G18" s="3"/>
      <c r="H18" s="16">
        <v>0</v>
      </c>
      <c r="I18" s="3"/>
      <c r="K18" s="16">
        <v>0</v>
      </c>
      <c r="L18" s="5"/>
      <c r="M18" s="16">
        <f t="shared" si="1"/>
        <v>0</v>
      </c>
      <c r="N18" s="6"/>
      <c r="Q18" s="7"/>
      <c r="R18" s="1"/>
      <c r="V18" s="8"/>
    </row>
    <row r="19" spans="1:22" ht="15" customHeight="1" x14ac:dyDescent="0.25">
      <c r="A19" s="1" t="s">
        <v>107</v>
      </c>
      <c r="B19" s="23"/>
      <c r="C19" s="23"/>
      <c r="D19" s="23"/>
      <c r="E19" s="23"/>
      <c r="F19" s="23"/>
      <c r="G19" s="3"/>
      <c r="H19" s="16">
        <v>0</v>
      </c>
      <c r="I19" s="3"/>
      <c r="K19" s="16">
        <v>338</v>
      </c>
      <c r="L19" s="5"/>
      <c r="M19" s="16">
        <f t="shared" si="1"/>
        <v>338</v>
      </c>
      <c r="N19" s="6"/>
      <c r="Q19" s="7"/>
      <c r="R19" s="1"/>
      <c r="V19" s="8"/>
    </row>
    <row r="20" spans="1:22" ht="15" customHeight="1" x14ac:dyDescent="0.25">
      <c r="A20" s="56" t="s">
        <v>131</v>
      </c>
      <c r="B20" s="23"/>
      <c r="C20" s="23"/>
      <c r="D20" s="23"/>
      <c r="E20" s="23"/>
      <c r="F20" s="23"/>
      <c r="G20" s="3"/>
      <c r="H20" s="16">
        <v>0</v>
      </c>
      <c r="I20" s="3"/>
      <c r="K20" s="16">
        <v>52.7</v>
      </c>
      <c r="L20" s="5"/>
      <c r="M20" s="16">
        <f t="shared" si="1"/>
        <v>52.7</v>
      </c>
      <c r="N20" s="6"/>
      <c r="Q20" s="7"/>
      <c r="R20" s="1"/>
      <c r="V20" s="8"/>
    </row>
    <row r="21" spans="1:22" ht="15" customHeight="1" x14ac:dyDescent="0.25">
      <c r="A21" s="56" t="s">
        <v>129</v>
      </c>
      <c r="B21" s="23"/>
      <c r="C21" s="23"/>
      <c r="D21" s="23"/>
      <c r="E21" s="23"/>
      <c r="F21" s="23"/>
      <c r="G21" s="3"/>
      <c r="H21" s="16">
        <v>0</v>
      </c>
      <c r="I21" s="3"/>
      <c r="K21" s="16">
        <v>353.38</v>
      </c>
      <c r="L21" s="22" t="s">
        <v>124</v>
      </c>
      <c r="M21" s="16">
        <f t="shared" si="1"/>
        <v>353.38</v>
      </c>
      <c r="N21" s="6"/>
      <c r="Q21" s="7"/>
      <c r="R21" s="1"/>
      <c r="V21" s="8"/>
    </row>
    <row r="22" spans="1:22" ht="15" customHeight="1" x14ac:dyDescent="0.25">
      <c r="A22" s="56" t="s">
        <v>128</v>
      </c>
      <c r="B22" s="23"/>
      <c r="C22" s="23"/>
      <c r="D22" s="23"/>
      <c r="E22" s="23"/>
      <c r="F22" s="23"/>
      <c r="G22" s="3"/>
      <c r="H22" s="16">
        <v>0</v>
      </c>
      <c r="I22" s="3"/>
      <c r="K22" s="16">
        <v>124.64</v>
      </c>
      <c r="L22" s="22" t="s">
        <v>130</v>
      </c>
      <c r="M22" s="16">
        <f t="shared" si="1"/>
        <v>124.64</v>
      </c>
      <c r="N22" s="6"/>
      <c r="Q22" s="7"/>
      <c r="R22" s="1"/>
      <c r="V22" s="8"/>
    </row>
    <row r="23" spans="1:22" ht="15" customHeight="1" x14ac:dyDescent="0.25">
      <c r="A23" s="56" t="s">
        <v>135</v>
      </c>
      <c r="B23" s="23"/>
      <c r="C23" s="23"/>
      <c r="D23" s="23"/>
      <c r="E23" s="23"/>
      <c r="F23" s="23"/>
      <c r="G23" s="3"/>
      <c r="H23" s="16">
        <v>0</v>
      </c>
      <c r="I23" s="3"/>
      <c r="K23" s="16">
        <v>256.61</v>
      </c>
      <c r="L23" s="22"/>
      <c r="M23" s="23">
        <f t="shared" si="1"/>
        <v>256.61</v>
      </c>
      <c r="N23" s="6"/>
      <c r="Q23" s="7"/>
      <c r="R23" s="1"/>
      <c r="V23" s="8"/>
    </row>
    <row r="24" spans="1:22" ht="15" customHeight="1" x14ac:dyDescent="0.25">
      <c r="B24" s="23"/>
      <c r="C24" s="23"/>
      <c r="D24" s="23"/>
      <c r="E24" s="23"/>
      <c r="F24" s="23"/>
      <c r="G24" s="3"/>
      <c r="I24" s="3"/>
      <c r="L24" s="5"/>
      <c r="N24" s="6"/>
      <c r="Q24" s="7"/>
      <c r="R24" s="1"/>
      <c r="V24" s="8"/>
    </row>
    <row r="25" spans="1:22" ht="15" customHeight="1" x14ac:dyDescent="0.25">
      <c r="A25" s="1" t="s">
        <v>11</v>
      </c>
      <c r="B25" s="23"/>
      <c r="C25" s="23"/>
      <c r="D25" s="23"/>
      <c r="E25" s="23"/>
      <c r="G25" s="3"/>
      <c r="I25" s="3"/>
      <c r="L25" s="5"/>
      <c r="N25" s="6"/>
      <c r="Q25" s="7"/>
      <c r="R25" s="1"/>
      <c r="V25" s="8"/>
    </row>
    <row r="26" spans="1:22" ht="24.75" x14ac:dyDescent="0.25">
      <c r="A26" s="1" t="s">
        <v>12</v>
      </c>
      <c r="B26" s="16">
        <v>-225</v>
      </c>
      <c r="C26" s="16">
        <v>250</v>
      </c>
      <c r="D26" s="16">
        <v>250</v>
      </c>
      <c r="E26" s="16">
        <v>100</v>
      </c>
      <c r="F26" s="16">
        <v>200</v>
      </c>
      <c r="G26" s="3"/>
      <c r="H26" s="16">
        <v>1000</v>
      </c>
      <c r="I26" s="3"/>
      <c r="K26" s="16">
        <v>541.5</v>
      </c>
      <c r="L26" s="61" t="s">
        <v>136</v>
      </c>
      <c r="M26" s="16">
        <f t="shared" ref="M26:M30" si="2">K26-H26</f>
        <v>-458.5</v>
      </c>
      <c r="N26" s="6"/>
      <c r="Q26" s="7"/>
      <c r="R26" s="1"/>
      <c r="V26" s="8"/>
    </row>
    <row r="27" spans="1:22" ht="15" customHeight="1" x14ac:dyDescent="0.25">
      <c r="A27" s="1" t="s">
        <v>83</v>
      </c>
      <c r="B27" s="16"/>
      <c r="C27" s="16"/>
      <c r="D27" s="16"/>
      <c r="E27" s="16"/>
      <c r="F27" s="16"/>
      <c r="G27" s="3"/>
      <c r="H27" s="16">
        <v>-840</v>
      </c>
      <c r="I27" s="3"/>
      <c r="J27" s="4" t="s">
        <v>100</v>
      </c>
      <c r="K27" s="16">
        <v>-784.1</v>
      </c>
      <c r="L27" s="24" t="s">
        <v>103</v>
      </c>
      <c r="M27" s="16">
        <f t="shared" si="2"/>
        <v>55.899999999999977</v>
      </c>
      <c r="N27" s="6"/>
      <c r="Q27" s="7"/>
      <c r="R27" s="1"/>
      <c r="V27" s="8"/>
    </row>
    <row r="28" spans="1:22" s="26" customFormat="1" ht="15" customHeight="1" x14ac:dyDescent="0.25">
      <c r="A28" s="1" t="s">
        <v>88</v>
      </c>
      <c r="B28" s="25">
        <v>160</v>
      </c>
      <c r="C28" s="25">
        <v>75</v>
      </c>
      <c r="D28" s="25">
        <v>75</v>
      </c>
      <c r="E28" s="25">
        <v>50</v>
      </c>
      <c r="F28" s="25">
        <v>50</v>
      </c>
      <c r="G28" s="3"/>
      <c r="H28" s="25"/>
      <c r="I28" s="3"/>
      <c r="J28" s="4" t="s">
        <v>84</v>
      </c>
      <c r="K28" s="25">
        <v>320</v>
      </c>
      <c r="L28" s="22" t="s">
        <v>137</v>
      </c>
      <c r="M28" s="16">
        <f t="shared" si="2"/>
        <v>320</v>
      </c>
      <c r="N28" s="6"/>
      <c r="Q28" s="7"/>
      <c r="R28" s="1"/>
      <c r="S28" s="1"/>
      <c r="T28" s="1"/>
      <c r="U28" s="1"/>
      <c r="V28" s="8"/>
    </row>
    <row r="29" spans="1:22" s="26" customFormat="1" ht="15" customHeight="1" x14ac:dyDescent="0.25">
      <c r="A29" s="1" t="s">
        <v>77</v>
      </c>
      <c r="B29" s="16"/>
      <c r="C29" s="16"/>
      <c r="D29" s="16"/>
      <c r="E29" s="16"/>
      <c r="F29" s="16"/>
      <c r="G29" s="23"/>
      <c r="H29" s="16">
        <v>0</v>
      </c>
      <c r="I29" s="3"/>
      <c r="J29" s="4"/>
      <c r="K29" s="16"/>
      <c r="L29" s="5"/>
      <c r="M29" s="16">
        <f t="shared" si="2"/>
        <v>0</v>
      </c>
      <c r="N29" s="6"/>
      <c r="Q29" s="7"/>
      <c r="R29" s="1"/>
      <c r="S29" s="1"/>
      <c r="T29" s="1"/>
      <c r="U29" s="1"/>
      <c r="V29" s="8"/>
    </row>
    <row r="30" spans="1:22" s="26" customFormat="1" ht="15" customHeight="1" x14ac:dyDescent="0.25">
      <c r="A30" s="1" t="s">
        <v>83</v>
      </c>
      <c r="B30" s="16"/>
      <c r="C30" s="16"/>
      <c r="D30" s="16"/>
      <c r="E30" s="16"/>
      <c r="F30" s="16"/>
      <c r="G30" s="23"/>
      <c r="H30" s="16">
        <v>0</v>
      </c>
      <c r="I30" s="3"/>
      <c r="J30" s="4" t="s">
        <v>99</v>
      </c>
      <c r="K30" s="16"/>
      <c r="L30" s="5"/>
      <c r="M30" s="16">
        <f t="shared" si="2"/>
        <v>0</v>
      </c>
      <c r="N30" s="6"/>
      <c r="O30" s="3"/>
      <c r="P30" s="1"/>
      <c r="Q30" s="7"/>
      <c r="R30" s="1"/>
      <c r="S30" s="1"/>
      <c r="T30" s="1"/>
      <c r="U30" s="1"/>
      <c r="V30" s="8"/>
    </row>
    <row r="31" spans="1:22" ht="15" customHeight="1" x14ac:dyDescent="0.25">
      <c r="A31" s="27"/>
      <c r="B31" s="23"/>
      <c r="C31" s="23"/>
      <c r="D31" s="23"/>
      <c r="E31" s="23"/>
      <c r="F31" s="23"/>
      <c r="G31" s="3"/>
      <c r="I31" s="28"/>
      <c r="J31" s="29"/>
      <c r="L31" s="5"/>
      <c r="N31" s="6"/>
      <c r="O31" s="3"/>
      <c r="Q31" s="7"/>
      <c r="R31" s="1"/>
      <c r="U31" s="26"/>
      <c r="V31" s="8"/>
    </row>
    <row r="32" spans="1:22" ht="15" customHeight="1" x14ac:dyDescent="0.25">
      <c r="A32" s="30" t="s">
        <v>39</v>
      </c>
      <c r="B32" s="31">
        <f>SUM(B7:B31)</f>
        <v>15605</v>
      </c>
      <c r="C32" s="31">
        <f>SUM(C7:C31)</f>
        <v>18825</v>
      </c>
      <c r="D32" s="31">
        <f>SUM(D7:D31)</f>
        <v>22575</v>
      </c>
      <c r="E32" s="31">
        <f>SUM(E7:E31)</f>
        <v>21600</v>
      </c>
      <c r="F32" s="31">
        <f>SUM(F7:F31)</f>
        <v>20650</v>
      </c>
      <c r="G32" s="28"/>
      <c r="H32" s="31">
        <f>SUM(H7:H31)</f>
        <v>19760</v>
      </c>
      <c r="K32" s="31">
        <f>SUM(K7:K31)</f>
        <v>22823.29</v>
      </c>
      <c r="M32" s="31">
        <f>SUM(M7:M31)</f>
        <v>3063.2899999999995</v>
      </c>
      <c r="N32" s="3"/>
    </row>
    <row r="33" spans="1:19" ht="15" customHeight="1" x14ac:dyDescent="0.25">
      <c r="A33" s="26" t="s">
        <v>1</v>
      </c>
      <c r="J33" s="33"/>
      <c r="L33" s="26"/>
      <c r="P33" s="26"/>
    </row>
    <row r="34" spans="1:19" ht="15" customHeight="1" x14ac:dyDescent="0.25">
      <c r="A34" s="1" t="s">
        <v>30</v>
      </c>
      <c r="B34" s="28"/>
      <c r="C34" s="28"/>
      <c r="D34" s="28"/>
      <c r="E34" s="28"/>
      <c r="F34" s="23"/>
      <c r="I34" s="5"/>
      <c r="J34" s="34"/>
      <c r="L34" s="3"/>
      <c r="R34" s="1"/>
      <c r="S34" s="8"/>
    </row>
    <row r="35" spans="1:19" ht="30.75" customHeight="1" x14ac:dyDescent="0.25">
      <c r="A35" s="1" t="s">
        <v>31</v>
      </c>
      <c r="B35" s="16">
        <v>640</v>
      </c>
      <c r="C35" s="16">
        <v>650</v>
      </c>
      <c r="D35" s="16">
        <v>650</v>
      </c>
      <c r="E35" s="16">
        <v>650</v>
      </c>
      <c r="F35" s="16">
        <v>1370</v>
      </c>
      <c r="G35" s="3"/>
      <c r="H35" s="16">
        <v>1500</v>
      </c>
      <c r="I35" s="35"/>
      <c r="J35" s="36"/>
      <c r="K35" s="16">
        <v>1484.25</v>
      </c>
      <c r="L35" s="37" t="s">
        <v>112</v>
      </c>
      <c r="M35" s="16">
        <f>H35-K35</f>
        <v>15.75</v>
      </c>
      <c r="N35" s="7"/>
      <c r="R35" s="1"/>
      <c r="S35" s="8"/>
    </row>
    <row r="36" spans="1:19" ht="15" customHeight="1" x14ac:dyDescent="0.25">
      <c r="A36" s="1" t="s">
        <v>32</v>
      </c>
      <c r="B36" s="16"/>
      <c r="C36" s="16">
        <v>900</v>
      </c>
      <c r="D36" s="16">
        <v>1000</v>
      </c>
      <c r="E36" s="16">
        <v>1000</v>
      </c>
      <c r="F36" s="16">
        <v>1575</v>
      </c>
      <c r="G36" s="3" t="s">
        <v>74</v>
      </c>
      <c r="H36" s="16">
        <v>1575</v>
      </c>
      <c r="I36" s="5"/>
      <c r="J36" s="38" t="s">
        <v>101</v>
      </c>
      <c r="K36" s="16">
        <v>1636</v>
      </c>
      <c r="L36" s="39" t="s">
        <v>97</v>
      </c>
      <c r="M36" s="16">
        <f t="shared" ref="M36:M37" si="3">H36-K36</f>
        <v>-61</v>
      </c>
      <c r="N36" s="7"/>
      <c r="R36" s="1"/>
      <c r="S36" s="8"/>
    </row>
    <row r="37" spans="1:19" ht="15" customHeight="1" x14ac:dyDescent="0.25">
      <c r="A37" s="1" t="s">
        <v>4</v>
      </c>
      <c r="B37" s="16">
        <v>1500</v>
      </c>
      <c r="C37" s="16">
        <v>1600</v>
      </c>
      <c r="D37" s="16">
        <v>1250</v>
      </c>
      <c r="E37" s="16">
        <v>1250</v>
      </c>
      <c r="F37" s="16">
        <v>1500</v>
      </c>
      <c r="G37" s="3"/>
      <c r="H37" s="16">
        <v>1500</v>
      </c>
      <c r="I37" s="5"/>
      <c r="J37" s="34"/>
      <c r="K37" s="16">
        <v>1200</v>
      </c>
      <c r="L37" s="3"/>
      <c r="M37" s="16">
        <f t="shared" si="3"/>
        <v>300</v>
      </c>
      <c r="N37" s="7"/>
      <c r="R37" s="1"/>
      <c r="S37" s="8"/>
    </row>
    <row r="38" spans="1:19" ht="15" customHeight="1" x14ac:dyDescent="0.25">
      <c r="A38" s="1" t="s">
        <v>25</v>
      </c>
      <c r="B38" s="16"/>
      <c r="C38" s="16"/>
      <c r="D38" s="16"/>
      <c r="E38" s="16"/>
      <c r="F38" s="16"/>
      <c r="G38" s="3"/>
      <c r="H38" s="16"/>
      <c r="I38" s="5"/>
      <c r="J38" s="34"/>
      <c r="K38" s="16"/>
      <c r="L38" s="3"/>
      <c r="M38" s="16"/>
      <c r="N38" s="7"/>
      <c r="R38" s="1"/>
      <c r="S38" s="8"/>
    </row>
    <row r="39" spans="1:19" ht="15" customHeight="1" x14ac:dyDescent="0.25">
      <c r="A39" s="1" t="s">
        <v>20</v>
      </c>
      <c r="B39" s="16">
        <v>2275</v>
      </c>
      <c r="C39" s="16">
        <v>2350</v>
      </c>
      <c r="D39" s="16">
        <v>2750</v>
      </c>
      <c r="E39" s="16">
        <v>2600</v>
      </c>
      <c r="F39" s="16">
        <v>1700</v>
      </c>
      <c r="G39" s="3" t="s">
        <v>61</v>
      </c>
      <c r="H39" s="16">
        <v>1750</v>
      </c>
      <c r="I39" s="5"/>
      <c r="J39" s="40" t="s">
        <v>78</v>
      </c>
      <c r="K39" s="16">
        <v>1750</v>
      </c>
      <c r="L39" s="3"/>
      <c r="M39" s="16">
        <f t="shared" ref="M39:M43" si="4">H39-K39</f>
        <v>0</v>
      </c>
      <c r="N39" s="7"/>
      <c r="R39" s="1"/>
      <c r="S39" s="8"/>
    </row>
    <row r="40" spans="1:19" ht="30" x14ac:dyDescent="0.25">
      <c r="A40" s="1" t="s">
        <v>21</v>
      </c>
      <c r="B40" s="16">
        <v>775</v>
      </c>
      <c r="C40" s="16">
        <v>950</v>
      </c>
      <c r="D40" s="16">
        <v>1150</v>
      </c>
      <c r="E40" s="16">
        <v>1050</v>
      </c>
      <c r="F40" s="16">
        <v>1000</v>
      </c>
      <c r="G40" s="3" t="s">
        <v>62</v>
      </c>
      <c r="H40" s="16">
        <v>1000</v>
      </c>
      <c r="I40" s="5"/>
      <c r="J40" s="40" t="s">
        <v>95</v>
      </c>
      <c r="K40" s="16">
        <v>450</v>
      </c>
      <c r="L40" s="3"/>
      <c r="M40" s="16">
        <f t="shared" si="4"/>
        <v>550</v>
      </c>
      <c r="N40" s="7"/>
      <c r="R40" s="1"/>
      <c r="S40" s="8"/>
    </row>
    <row r="41" spans="1:19" ht="15" customHeight="1" x14ac:dyDescent="0.25">
      <c r="A41" s="1" t="s">
        <v>22</v>
      </c>
      <c r="B41" s="16">
        <v>275</v>
      </c>
      <c r="C41" s="16">
        <v>850</v>
      </c>
      <c r="D41" s="16">
        <v>800</v>
      </c>
      <c r="E41" s="16">
        <v>800</v>
      </c>
      <c r="F41" s="16">
        <v>350</v>
      </c>
      <c r="G41" s="3" t="s">
        <v>57</v>
      </c>
      <c r="H41" s="16">
        <v>400</v>
      </c>
      <c r="I41" s="5"/>
      <c r="J41" s="34" t="s">
        <v>57</v>
      </c>
      <c r="K41" s="16">
        <v>237</v>
      </c>
      <c r="L41" s="3"/>
      <c r="M41" s="16">
        <f t="shared" si="4"/>
        <v>163</v>
      </c>
      <c r="N41" s="7"/>
      <c r="R41" s="1"/>
      <c r="S41" s="8"/>
    </row>
    <row r="42" spans="1:19" ht="15" customHeight="1" x14ac:dyDescent="0.25">
      <c r="A42" s="1" t="s">
        <v>23</v>
      </c>
      <c r="B42" s="16">
        <v>275</v>
      </c>
      <c r="C42" s="16">
        <v>0</v>
      </c>
      <c r="D42" s="16">
        <v>600</v>
      </c>
      <c r="E42" s="16">
        <v>600</v>
      </c>
      <c r="F42" s="16">
        <v>200</v>
      </c>
      <c r="G42" s="3" t="s">
        <v>57</v>
      </c>
      <c r="H42" s="16">
        <v>300</v>
      </c>
      <c r="I42" s="5"/>
      <c r="J42" s="34" t="s">
        <v>57</v>
      </c>
      <c r="K42" s="16">
        <v>0</v>
      </c>
      <c r="L42" s="3"/>
      <c r="M42" s="16">
        <f t="shared" si="4"/>
        <v>300</v>
      </c>
      <c r="N42" s="7"/>
      <c r="R42" s="1"/>
      <c r="S42" s="8"/>
    </row>
    <row r="43" spans="1:19" ht="15" customHeight="1" x14ac:dyDescent="0.25">
      <c r="A43" s="1" t="s">
        <v>24</v>
      </c>
      <c r="B43" s="16">
        <v>275</v>
      </c>
      <c r="C43" s="16">
        <v>350</v>
      </c>
      <c r="D43" s="16">
        <v>200</v>
      </c>
      <c r="E43" s="16">
        <v>350</v>
      </c>
      <c r="F43" s="16">
        <v>300</v>
      </c>
      <c r="G43" s="3" t="s">
        <v>57</v>
      </c>
      <c r="H43" s="16">
        <v>300</v>
      </c>
      <c r="I43" s="5"/>
      <c r="J43" s="34" t="s">
        <v>57</v>
      </c>
      <c r="K43" s="16">
        <v>238</v>
      </c>
      <c r="L43" s="3"/>
      <c r="M43" s="16">
        <f t="shared" si="4"/>
        <v>62</v>
      </c>
      <c r="N43" s="7"/>
      <c r="R43" s="1"/>
      <c r="S43" s="8"/>
    </row>
    <row r="44" spans="1:19" ht="15" customHeight="1" x14ac:dyDescent="0.25">
      <c r="A44" s="1" t="s">
        <v>19</v>
      </c>
      <c r="B44" s="16"/>
      <c r="C44" s="16"/>
      <c r="D44" s="16"/>
      <c r="E44" s="16"/>
      <c r="F44" s="16"/>
      <c r="G44" s="3"/>
      <c r="H44" s="16"/>
      <c r="I44" s="5"/>
      <c r="J44" s="34"/>
      <c r="K44" s="16"/>
      <c r="L44" s="3"/>
      <c r="M44" s="16"/>
      <c r="N44" s="7"/>
      <c r="R44" s="1"/>
      <c r="S44" s="8"/>
    </row>
    <row r="45" spans="1:19" ht="30" x14ac:dyDescent="0.25">
      <c r="A45" s="1" t="s">
        <v>20</v>
      </c>
      <c r="B45" s="16">
        <v>150</v>
      </c>
      <c r="C45" s="16">
        <v>150</v>
      </c>
      <c r="D45" s="16">
        <v>150</v>
      </c>
      <c r="E45" s="16">
        <v>150</v>
      </c>
      <c r="F45" s="16">
        <v>150</v>
      </c>
      <c r="G45" s="3" t="s">
        <v>60</v>
      </c>
      <c r="H45" s="16">
        <v>150</v>
      </c>
      <c r="I45" s="5"/>
      <c r="J45" s="40" t="s">
        <v>79</v>
      </c>
      <c r="K45" s="16">
        <v>150</v>
      </c>
      <c r="L45" s="3"/>
      <c r="M45" s="16">
        <f t="shared" ref="M45:M50" si="5">H45-K45</f>
        <v>0</v>
      </c>
      <c r="N45" s="7"/>
      <c r="R45" s="1"/>
      <c r="S45" s="8"/>
    </row>
    <row r="46" spans="1:19" ht="30" x14ac:dyDescent="0.25">
      <c r="A46" s="1" t="s">
        <v>21</v>
      </c>
      <c r="B46" s="16">
        <v>150</v>
      </c>
      <c r="C46" s="16">
        <v>150</v>
      </c>
      <c r="D46" s="16">
        <v>150</v>
      </c>
      <c r="E46" s="16">
        <v>150</v>
      </c>
      <c r="F46" s="16">
        <v>150</v>
      </c>
      <c r="G46" s="3" t="s">
        <v>60</v>
      </c>
      <c r="H46" s="16">
        <v>150</v>
      </c>
      <c r="I46" s="5"/>
      <c r="J46" s="40" t="s">
        <v>79</v>
      </c>
      <c r="K46" s="16">
        <v>150</v>
      </c>
      <c r="L46" s="3" t="s">
        <v>105</v>
      </c>
      <c r="M46" s="16">
        <f t="shared" si="5"/>
        <v>0</v>
      </c>
      <c r="N46" s="7"/>
      <c r="R46" s="1"/>
      <c r="S46" s="8"/>
    </row>
    <row r="47" spans="1:19" ht="30" x14ac:dyDescent="0.25">
      <c r="A47" s="1" t="s">
        <v>22</v>
      </c>
      <c r="B47" s="16">
        <v>150</v>
      </c>
      <c r="C47" s="16">
        <v>150</v>
      </c>
      <c r="D47" s="16">
        <v>150</v>
      </c>
      <c r="E47" s="16">
        <v>150</v>
      </c>
      <c r="F47" s="16">
        <v>150</v>
      </c>
      <c r="G47" s="3" t="s">
        <v>60</v>
      </c>
      <c r="H47" s="16">
        <v>150</v>
      </c>
      <c r="I47" s="5"/>
      <c r="J47" s="40" t="s">
        <v>79</v>
      </c>
      <c r="K47" s="16">
        <v>180</v>
      </c>
      <c r="L47" s="60" t="s">
        <v>127</v>
      </c>
      <c r="M47" s="16">
        <f t="shared" si="5"/>
        <v>-30</v>
      </c>
      <c r="N47" s="7"/>
      <c r="R47" s="1"/>
      <c r="S47" s="8"/>
    </row>
    <row r="48" spans="1:19" ht="30" x14ac:dyDescent="0.25">
      <c r="A48" s="1" t="s">
        <v>23</v>
      </c>
      <c r="B48" s="16">
        <v>150</v>
      </c>
      <c r="C48" s="16">
        <v>150</v>
      </c>
      <c r="D48" s="16">
        <v>150</v>
      </c>
      <c r="E48" s="16">
        <v>150</v>
      </c>
      <c r="F48" s="16">
        <v>150</v>
      </c>
      <c r="G48" s="3" t="s">
        <v>60</v>
      </c>
      <c r="H48" s="16">
        <v>150</v>
      </c>
      <c r="I48" s="5"/>
      <c r="J48" s="40" t="s">
        <v>79</v>
      </c>
      <c r="K48" s="16">
        <v>0</v>
      </c>
      <c r="L48" s="3"/>
      <c r="M48" s="16">
        <f t="shared" si="5"/>
        <v>150</v>
      </c>
      <c r="N48" s="7"/>
      <c r="R48" s="1"/>
      <c r="S48" s="8"/>
    </row>
    <row r="49" spans="1:19" ht="30" x14ac:dyDescent="0.25">
      <c r="A49" s="1" t="s">
        <v>24</v>
      </c>
      <c r="B49" s="16">
        <v>150</v>
      </c>
      <c r="C49" s="16">
        <v>150</v>
      </c>
      <c r="D49" s="16">
        <v>150</v>
      </c>
      <c r="E49" s="16">
        <v>150</v>
      </c>
      <c r="F49" s="16">
        <v>150</v>
      </c>
      <c r="G49" s="3" t="s">
        <v>60</v>
      </c>
      <c r="H49" s="16">
        <v>150</v>
      </c>
      <c r="I49" s="5"/>
      <c r="J49" s="40" t="s">
        <v>79</v>
      </c>
      <c r="K49" s="16">
        <v>150</v>
      </c>
      <c r="L49" s="3"/>
      <c r="M49" s="16">
        <f t="shared" si="5"/>
        <v>0</v>
      </c>
      <c r="N49" s="7"/>
      <c r="R49" s="1"/>
      <c r="S49" s="8"/>
    </row>
    <row r="50" spans="1:19" ht="15" customHeight="1" x14ac:dyDescent="0.25">
      <c r="A50" s="1" t="s">
        <v>58</v>
      </c>
      <c r="B50" s="16"/>
      <c r="C50" s="16"/>
      <c r="D50" s="16"/>
      <c r="E50" s="16"/>
      <c r="F50" s="16">
        <v>500</v>
      </c>
      <c r="G50" s="3" t="s">
        <v>73</v>
      </c>
      <c r="H50" s="16">
        <v>0</v>
      </c>
      <c r="I50" s="5"/>
      <c r="J50" s="34"/>
      <c r="K50" s="16"/>
      <c r="L50" s="3"/>
      <c r="M50" s="16">
        <f t="shared" si="5"/>
        <v>0</v>
      </c>
      <c r="N50" s="7"/>
      <c r="R50" s="1"/>
      <c r="S50" s="8"/>
    </row>
    <row r="51" spans="1:19" ht="15" customHeight="1" x14ac:dyDescent="0.25">
      <c r="A51" s="1" t="s">
        <v>16</v>
      </c>
      <c r="B51" s="16">
        <v>330</v>
      </c>
      <c r="C51" s="16"/>
      <c r="D51" s="16"/>
      <c r="E51" s="16"/>
      <c r="F51" s="16"/>
      <c r="G51" s="3"/>
      <c r="H51" s="16"/>
      <c r="I51" s="5"/>
      <c r="J51" s="34"/>
      <c r="K51" s="16"/>
      <c r="L51" s="3"/>
      <c r="M51" s="16"/>
      <c r="N51" s="7"/>
      <c r="R51" s="1"/>
      <c r="S51" s="8"/>
    </row>
    <row r="52" spans="1:19" ht="15" customHeight="1" x14ac:dyDescent="0.25">
      <c r="A52" s="1" t="s">
        <v>20</v>
      </c>
      <c r="B52" s="16"/>
      <c r="C52" s="16">
        <v>70</v>
      </c>
      <c r="D52" s="16">
        <v>100</v>
      </c>
      <c r="E52" s="16">
        <v>315</v>
      </c>
      <c r="F52" s="16">
        <v>50</v>
      </c>
      <c r="G52" s="3"/>
      <c r="H52" s="16">
        <v>50</v>
      </c>
      <c r="I52" s="5"/>
      <c r="J52" s="34"/>
      <c r="K52" s="16">
        <v>50</v>
      </c>
      <c r="L52" s="3"/>
      <c r="M52" s="16">
        <f t="shared" ref="M52:M56" si="6">H52-K52</f>
        <v>0</v>
      </c>
      <c r="N52" s="7"/>
      <c r="R52" s="1"/>
      <c r="S52" s="8"/>
    </row>
    <row r="53" spans="1:19" ht="15" customHeight="1" x14ac:dyDescent="0.25">
      <c r="A53" s="1" t="s">
        <v>21</v>
      </c>
      <c r="B53" s="16"/>
      <c r="C53" s="16">
        <v>70</v>
      </c>
      <c r="D53" s="16">
        <v>100</v>
      </c>
      <c r="E53" s="16">
        <v>225</v>
      </c>
      <c r="F53" s="16">
        <v>100</v>
      </c>
      <c r="G53" s="3"/>
      <c r="H53" s="16">
        <v>100</v>
      </c>
      <c r="I53" s="5"/>
      <c r="J53" s="34"/>
      <c r="K53" s="16">
        <v>30.98</v>
      </c>
      <c r="L53" s="3" t="s">
        <v>113</v>
      </c>
      <c r="M53" s="16">
        <f t="shared" si="6"/>
        <v>69.02</v>
      </c>
      <c r="N53" s="7"/>
      <c r="R53" s="1"/>
      <c r="S53" s="8"/>
    </row>
    <row r="54" spans="1:19" ht="15" customHeight="1" x14ac:dyDescent="0.25">
      <c r="A54" s="1" t="s">
        <v>22</v>
      </c>
      <c r="B54" s="16"/>
      <c r="C54" s="16">
        <v>70</v>
      </c>
      <c r="D54" s="16">
        <v>150</v>
      </c>
      <c r="E54" s="16">
        <v>150</v>
      </c>
      <c r="F54" s="16">
        <v>100</v>
      </c>
      <c r="G54" s="3"/>
      <c r="H54" s="16">
        <v>100</v>
      </c>
      <c r="I54" s="5"/>
      <c r="J54" s="34"/>
      <c r="K54" s="16"/>
      <c r="L54" s="3"/>
      <c r="M54" s="16">
        <f t="shared" si="6"/>
        <v>100</v>
      </c>
      <c r="N54" s="7"/>
      <c r="R54" s="1"/>
      <c r="S54" s="8"/>
    </row>
    <row r="55" spans="1:19" ht="15" customHeight="1" x14ac:dyDescent="0.25">
      <c r="A55" s="1" t="s">
        <v>23</v>
      </c>
      <c r="B55" s="16"/>
      <c r="C55" s="16">
        <v>70</v>
      </c>
      <c r="D55" s="16">
        <v>50</v>
      </c>
      <c r="E55" s="16">
        <v>50</v>
      </c>
      <c r="F55" s="16">
        <v>100</v>
      </c>
      <c r="G55" s="3"/>
      <c r="H55" s="16">
        <v>100</v>
      </c>
      <c r="I55" s="5"/>
      <c r="J55" s="34"/>
      <c r="K55" s="16">
        <v>0</v>
      </c>
      <c r="L55" s="3"/>
      <c r="M55" s="16">
        <f t="shared" si="6"/>
        <v>100</v>
      </c>
      <c r="N55" s="7"/>
      <c r="R55" s="1"/>
      <c r="S55" s="8"/>
    </row>
    <row r="56" spans="1:19" ht="23.25" x14ac:dyDescent="0.25">
      <c r="A56" s="1" t="s">
        <v>24</v>
      </c>
      <c r="B56" s="16"/>
      <c r="C56" s="16">
        <v>70</v>
      </c>
      <c r="D56" s="16">
        <v>30</v>
      </c>
      <c r="E56" s="16">
        <v>50</v>
      </c>
      <c r="F56" s="16">
        <v>100</v>
      </c>
      <c r="G56" s="3"/>
      <c r="H56" s="16">
        <v>100</v>
      </c>
      <c r="I56" s="5"/>
      <c r="J56" s="34"/>
      <c r="K56" s="16">
        <v>100</v>
      </c>
      <c r="L56" s="41" t="s">
        <v>119</v>
      </c>
      <c r="M56" s="16">
        <f t="shared" si="6"/>
        <v>0</v>
      </c>
      <c r="N56" s="7"/>
      <c r="R56" s="1"/>
      <c r="S56" s="8"/>
    </row>
    <row r="57" spans="1:19" ht="15" customHeight="1" x14ac:dyDescent="0.25">
      <c r="A57" s="1" t="s">
        <v>15</v>
      </c>
      <c r="B57" s="16">
        <v>1336</v>
      </c>
      <c r="C57" s="16"/>
      <c r="D57" s="16"/>
      <c r="E57" s="16"/>
      <c r="F57" s="16"/>
      <c r="G57" s="3"/>
      <c r="H57" s="16"/>
      <c r="I57" s="5"/>
      <c r="J57" s="34"/>
      <c r="K57" s="16"/>
      <c r="L57" s="3"/>
      <c r="M57" s="16"/>
      <c r="N57" s="7"/>
      <c r="R57" s="1"/>
      <c r="S57" s="8"/>
    </row>
    <row r="58" spans="1:19" ht="45" x14ac:dyDescent="0.25">
      <c r="A58" s="1" t="s">
        <v>37</v>
      </c>
      <c r="B58" s="16"/>
      <c r="C58" s="16">
        <v>775</v>
      </c>
      <c r="D58" s="16">
        <v>1000</v>
      </c>
      <c r="E58" s="16">
        <v>1150</v>
      </c>
      <c r="F58" s="16">
        <v>1500</v>
      </c>
      <c r="G58" s="3"/>
      <c r="H58" s="16">
        <v>1500</v>
      </c>
      <c r="I58" s="5"/>
      <c r="J58" s="34" t="s">
        <v>85</v>
      </c>
      <c r="K58" s="16">
        <v>1536.72</v>
      </c>
      <c r="L58" s="3"/>
      <c r="M58" s="16">
        <f t="shared" ref="M58:M67" si="7">H58-K58</f>
        <v>-36.720000000000027</v>
      </c>
      <c r="N58" s="7"/>
      <c r="R58" s="1"/>
      <c r="S58" s="8"/>
    </row>
    <row r="59" spans="1:19" ht="15" customHeight="1" x14ac:dyDescent="0.25">
      <c r="A59" s="1" t="s">
        <v>110</v>
      </c>
      <c r="B59" s="16"/>
      <c r="C59" s="16">
        <v>750</v>
      </c>
      <c r="D59" s="16">
        <v>750</v>
      </c>
      <c r="E59" s="16">
        <v>875</v>
      </c>
      <c r="F59" s="16">
        <v>950</v>
      </c>
      <c r="G59" s="3"/>
      <c r="H59" s="16">
        <v>650</v>
      </c>
      <c r="I59" s="5"/>
      <c r="J59" s="34" t="s">
        <v>109</v>
      </c>
      <c r="K59" s="16">
        <v>469.72</v>
      </c>
      <c r="L59" s="3"/>
      <c r="M59" s="16">
        <f t="shared" si="7"/>
        <v>180.27999999999997</v>
      </c>
      <c r="N59" s="7"/>
      <c r="R59" s="1"/>
      <c r="S59" s="8"/>
    </row>
    <row r="60" spans="1:19" ht="15" customHeight="1" x14ac:dyDescent="0.25">
      <c r="A60" s="1" t="s">
        <v>111</v>
      </c>
      <c r="B60" s="16"/>
      <c r="C60" s="16"/>
      <c r="D60" s="16"/>
      <c r="E60" s="16"/>
      <c r="F60" s="16"/>
      <c r="G60" s="3"/>
      <c r="H60" s="16">
        <v>275</v>
      </c>
      <c r="I60" s="5"/>
      <c r="J60" s="34"/>
      <c r="K60" s="16"/>
      <c r="L60" s="3"/>
      <c r="M60" s="16">
        <f t="shared" si="7"/>
        <v>275</v>
      </c>
      <c r="N60" s="7"/>
      <c r="R60" s="1"/>
      <c r="S60" s="8"/>
    </row>
    <row r="61" spans="1:19" ht="15" customHeight="1" x14ac:dyDescent="0.25">
      <c r="A61" s="1" t="s">
        <v>2</v>
      </c>
      <c r="B61" s="16">
        <v>1400</v>
      </c>
      <c r="C61" s="16">
        <v>2000</v>
      </c>
      <c r="D61" s="16">
        <v>6000</v>
      </c>
      <c r="E61" s="16">
        <v>1500</v>
      </c>
      <c r="F61" s="16">
        <v>2000</v>
      </c>
      <c r="G61" s="1" t="s">
        <v>67</v>
      </c>
      <c r="H61" s="16">
        <v>250</v>
      </c>
      <c r="I61" s="5"/>
      <c r="J61" s="34"/>
      <c r="K61" s="16">
        <v>282.7</v>
      </c>
      <c r="L61" s="3"/>
      <c r="M61" s="16">
        <f t="shared" si="7"/>
        <v>-32.699999999999989</v>
      </c>
      <c r="N61" s="7"/>
      <c r="R61" s="1"/>
      <c r="S61" s="8"/>
    </row>
    <row r="62" spans="1:19" ht="15" customHeight="1" x14ac:dyDescent="0.25">
      <c r="A62" s="1" t="s">
        <v>8</v>
      </c>
      <c r="B62" s="16">
        <v>350</v>
      </c>
      <c r="C62" s="16"/>
      <c r="D62" s="16">
        <v>0</v>
      </c>
      <c r="E62" s="16">
        <v>0</v>
      </c>
      <c r="F62" s="16">
        <v>100</v>
      </c>
      <c r="G62" s="3" t="s">
        <v>63</v>
      </c>
      <c r="H62" s="16">
        <v>200</v>
      </c>
      <c r="I62" s="5"/>
      <c r="J62" s="34" t="s">
        <v>80</v>
      </c>
      <c r="K62" s="16"/>
      <c r="L62" s="3"/>
      <c r="M62" s="16">
        <f t="shared" si="7"/>
        <v>200</v>
      </c>
      <c r="N62" s="7"/>
      <c r="R62" s="1"/>
      <c r="S62" s="8"/>
    </row>
    <row r="63" spans="1:19" ht="15" customHeight="1" x14ac:dyDescent="0.25">
      <c r="A63" s="1" t="s">
        <v>35</v>
      </c>
      <c r="B63" s="16"/>
      <c r="C63" s="16">
        <v>400</v>
      </c>
      <c r="D63" s="16">
        <v>0</v>
      </c>
      <c r="E63" s="16">
        <v>500</v>
      </c>
      <c r="F63" s="16">
        <v>0</v>
      </c>
      <c r="G63" s="3" t="s">
        <v>64</v>
      </c>
      <c r="H63" s="16">
        <v>200</v>
      </c>
      <c r="I63" s="5"/>
      <c r="J63" s="34" t="s">
        <v>80</v>
      </c>
      <c r="K63" s="16">
        <v>199.98</v>
      </c>
      <c r="L63" s="3"/>
      <c r="M63" s="16">
        <f t="shared" si="7"/>
        <v>2.0000000000010232E-2</v>
      </c>
      <c r="N63" s="7"/>
      <c r="R63" s="1"/>
      <c r="S63" s="8"/>
    </row>
    <row r="64" spans="1:19" ht="15" customHeight="1" x14ac:dyDescent="0.25">
      <c r="A64" s="1" t="s">
        <v>3</v>
      </c>
      <c r="B64" s="16">
        <v>300</v>
      </c>
      <c r="C64" s="16">
        <v>300</v>
      </c>
      <c r="D64" s="16">
        <v>600</v>
      </c>
      <c r="E64" s="16">
        <v>600</v>
      </c>
      <c r="F64" s="16">
        <v>450</v>
      </c>
      <c r="G64" s="3"/>
      <c r="H64" s="16">
        <v>450</v>
      </c>
      <c r="I64" s="5"/>
      <c r="J64" s="34"/>
      <c r="K64" s="16">
        <v>654.14</v>
      </c>
      <c r="L64" s="39" t="s">
        <v>126</v>
      </c>
      <c r="M64" s="16">
        <f t="shared" si="7"/>
        <v>-204.14</v>
      </c>
      <c r="N64" s="7"/>
      <c r="R64" s="1"/>
      <c r="S64" s="8"/>
    </row>
    <row r="65" spans="1:19" ht="15" customHeight="1" x14ac:dyDescent="0.25">
      <c r="A65" s="1" t="s">
        <v>41</v>
      </c>
      <c r="B65" s="16">
        <v>300</v>
      </c>
      <c r="C65" s="16">
        <v>250</v>
      </c>
      <c r="D65" s="16">
        <v>125</v>
      </c>
      <c r="E65" s="16">
        <v>125</v>
      </c>
      <c r="F65" s="16">
        <v>125</v>
      </c>
      <c r="G65" s="3"/>
      <c r="H65" s="16">
        <v>125</v>
      </c>
      <c r="I65" s="5"/>
      <c r="J65" s="34"/>
      <c r="K65" s="16"/>
      <c r="L65" s="3"/>
      <c r="M65" s="16">
        <f t="shared" si="7"/>
        <v>125</v>
      </c>
      <c r="N65" s="7"/>
      <c r="R65" s="1"/>
      <c r="S65" s="8"/>
    </row>
    <row r="66" spans="1:19" ht="24.75" customHeight="1" x14ac:dyDescent="0.25">
      <c r="A66" s="1" t="s">
        <v>42</v>
      </c>
      <c r="B66" s="16">
        <v>150</v>
      </c>
      <c r="C66" s="16">
        <v>315</v>
      </c>
      <c r="D66" s="16">
        <v>200</v>
      </c>
      <c r="E66" s="16">
        <v>750</v>
      </c>
      <c r="F66" s="16">
        <v>75</v>
      </c>
      <c r="G66" s="3"/>
      <c r="H66" s="16">
        <v>750</v>
      </c>
      <c r="I66" s="5"/>
      <c r="J66" s="34" t="s">
        <v>81</v>
      </c>
      <c r="K66" s="16">
        <v>382.65</v>
      </c>
      <c r="L66" s="41" t="s">
        <v>106</v>
      </c>
      <c r="M66" s="16">
        <f t="shared" si="7"/>
        <v>367.35</v>
      </c>
      <c r="N66" s="7"/>
      <c r="R66" s="1"/>
      <c r="S66" s="8"/>
    </row>
    <row r="67" spans="1:19" ht="15" customHeight="1" x14ac:dyDescent="0.25">
      <c r="A67" s="1" t="s">
        <v>49</v>
      </c>
      <c r="B67" s="16"/>
      <c r="C67" s="16"/>
      <c r="D67" s="16">
        <v>550</v>
      </c>
      <c r="E67" s="16">
        <v>550</v>
      </c>
      <c r="F67" s="16"/>
      <c r="G67" s="3"/>
      <c r="H67" s="16">
        <v>0</v>
      </c>
      <c r="I67" s="5"/>
      <c r="J67" s="34"/>
      <c r="K67" s="16"/>
      <c r="L67" s="3"/>
      <c r="M67" s="16">
        <f t="shared" si="7"/>
        <v>0</v>
      </c>
      <c r="N67" s="7"/>
      <c r="R67" s="1"/>
      <c r="S67" s="8"/>
    </row>
    <row r="68" spans="1:19" ht="15" customHeight="1" x14ac:dyDescent="0.25">
      <c r="A68" s="1" t="s">
        <v>33</v>
      </c>
      <c r="B68" s="16"/>
      <c r="C68" s="16"/>
      <c r="D68" s="16"/>
      <c r="E68" s="16"/>
      <c r="F68" s="16"/>
      <c r="G68" s="3"/>
      <c r="H68" s="16"/>
      <c r="I68" s="5"/>
      <c r="J68" s="34"/>
      <c r="K68" s="16"/>
      <c r="L68" s="3"/>
      <c r="M68" s="16"/>
      <c r="N68" s="7"/>
      <c r="R68" s="1"/>
      <c r="S68" s="8"/>
    </row>
    <row r="69" spans="1:19" ht="15" customHeight="1" x14ac:dyDescent="0.25">
      <c r="A69" s="1" t="s">
        <v>82</v>
      </c>
      <c r="B69" s="16">
        <v>250</v>
      </c>
      <c r="C69" s="16">
        <v>360</v>
      </c>
      <c r="D69" s="16">
        <v>100</v>
      </c>
      <c r="E69" s="16">
        <v>650</v>
      </c>
      <c r="F69" s="16">
        <v>450</v>
      </c>
      <c r="G69" s="3"/>
      <c r="H69" s="16">
        <v>450</v>
      </c>
      <c r="I69" s="5"/>
      <c r="J69" s="34"/>
      <c r="K69" s="16">
        <v>216.72</v>
      </c>
      <c r="L69" s="3" t="s">
        <v>102</v>
      </c>
      <c r="M69" s="16">
        <f t="shared" ref="M69:M71" si="8">H69-K69</f>
        <v>233.28</v>
      </c>
      <c r="N69" s="7"/>
      <c r="R69" s="1"/>
      <c r="S69" s="8"/>
    </row>
    <row r="70" spans="1:19" ht="15" customHeight="1" x14ac:dyDescent="0.25">
      <c r="A70" s="1" t="s">
        <v>34</v>
      </c>
      <c r="B70" s="16">
        <v>700</v>
      </c>
      <c r="C70" s="16">
        <v>0</v>
      </c>
      <c r="D70" s="16">
        <v>400</v>
      </c>
      <c r="E70" s="16">
        <v>400</v>
      </c>
      <c r="F70" s="16">
        <v>500</v>
      </c>
      <c r="G70" s="3"/>
      <c r="H70" s="16">
        <v>1200</v>
      </c>
      <c r="I70" s="5"/>
      <c r="J70" s="34"/>
      <c r="K70" s="16">
        <v>797.18</v>
      </c>
      <c r="L70" s="3" t="s">
        <v>108</v>
      </c>
      <c r="M70" s="16">
        <f t="shared" si="8"/>
        <v>402.82000000000005</v>
      </c>
      <c r="N70" s="7"/>
      <c r="R70" s="1"/>
      <c r="S70" s="8"/>
    </row>
    <row r="71" spans="1:19" ht="15" customHeight="1" x14ac:dyDescent="0.25">
      <c r="A71" s="56" t="s">
        <v>115</v>
      </c>
      <c r="B71" s="16"/>
      <c r="C71" s="16"/>
      <c r="D71" s="16"/>
      <c r="E71" s="16"/>
      <c r="F71" s="16"/>
      <c r="G71" s="3"/>
      <c r="H71" s="16">
        <v>0</v>
      </c>
      <c r="I71" s="5"/>
      <c r="J71" s="57" t="s">
        <v>125</v>
      </c>
      <c r="K71" s="16">
        <v>733.5</v>
      </c>
      <c r="L71" s="57"/>
      <c r="M71" s="16">
        <f t="shared" si="8"/>
        <v>-733.5</v>
      </c>
      <c r="N71" s="7"/>
      <c r="R71" s="1"/>
      <c r="S71" s="8"/>
    </row>
    <row r="72" spans="1:19" ht="15" customHeight="1" x14ac:dyDescent="0.25">
      <c r="A72" s="1" t="s">
        <v>26</v>
      </c>
      <c r="B72" s="16"/>
      <c r="C72" s="16"/>
      <c r="D72" s="16"/>
      <c r="E72" s="16"/>
      <c r="F72" s="16"/>
      <c r="G72" s="3"/>
      <c r="H72" s="16"/>
      <c r="I72" s="5"/>
      <c r="J72" s="34"/>
      <c r="K72" s="16"/>
      <c r="L72" s="3"/>
      <c r="M72" s="16"/>
      <c r="N72" s="7"/>
      <c r="R72" s="1"/>
      <c r="S72" s="8"/>
    </row>
    <row r="73" spans="1:19" ht="15" customHeight="1" x14ac:dyDescent="0.25">
      <c r="A73" s="1" t="s">
        <v>28</v>
      </c>
      <c r="B73" s="16">
        <v>275</v>
      </c>
      <c r="C73" s="16">
        <v>500</v>
      </c>
      <c r="D73" s="16">
        <v>500</v>
      </c>
      <c r="E73" s="16">
        <v>550</v>
      </c>
      <c r="F73" s="16">
        <v>275</v>
      </c>
      <c r="G73" s="3" t="s">
        <v>70</v>
      </c>
      <c r="H73" s="16">
        <v>200</v>
      </c>
      <c r="I73" s="5"/>
      <c r="J73" s="57" t="s">
        <v>120</v>
      </c>
      <c r="K73" s="16">
        <v>200</v>
      </c>
      <c r="L73" s="3"/>
      <c r="M73" s="16">
        <f t="shared" ref="M73:M90" si="9">H73-K73</f>
        <v>0</v>
      </c>
      <c r="N73" s="7"/>
      <c r="R73" s="1"/>
      <c r="S73" s="8"/>
    </row>
    <row r="74" spans="1:19" ht="15" customHeight="1" x14ac:dyDescent="0.25">
      <c r="A74" s="1" t="s">
        <v>27</v>
      </c>
      <c r="B74" s="16">
        <v>250</v>
      </c>
      <c r="C74" s="16">
        <v>250</v>
      </c>
      <c r="D74" s="16">
        <v>320</v>
      </c>
      <c r="E74" s="16">
        <v>350</v>
      </c>
      <c r="F74" s="16">
        <v>400</v>
      </c>
      <c r="G74" s="3"/>
      <c r="H74" s="16">
        <v>300</v>
      </c>
      <c r="I74" s="5"/>
      <c r="J74" s="34" t="s">
        <v>86</v>
      </c>
      <c r="K74" s="16">
        <v>244.75</v>
      </c>
      <c r="L74" s="39" t="s">
        <v>123</v>
      </c>
      <c r="M74" s="16">
        <f t="shared" si="9"/>
        <v>55.25</v>
      </c>
      <c r="N74" s="7"/>
      <c r="R74" s="1"/>
      <c r="S74" s="8"/>
    </row>
    <row r="75" spans="1:19" ht="15" customHeight="1" x14ac:dyDescent="0.25">
      <c r="A75" s="1" t="s">
        <v>29</v>
      </c>
      <c r="B75" s="16">
        <v>400</v>
      </c>
      <c r="C75" s="16">
        <v>60</v>
      </c>
      <c r="D75" s="16">
        <v>375</v>
      </c>
      <c r="E75" s="16">
        <v>425</v>
      </c>
      <c r="F75" s="16">
        <v>425</v>
      </c>
      <c r="G75" s="3"/>
      <c r="H75" s="16">
        <v>600</v>
      </c>
      <c r="I75" s="5"/>
      <c r="J75" s="34" t="s">
        <v>87</v>
      </c>
      <c r="K75" s="16">
        <v>586.27</v>
      </c>
      <c r="L75" s="60" t="s">
        <v>122</v>
      </c>
      <c r="M75" s="16">
        <f t="shared" si="9"/>
        <v>13.730000000000018</v>
      </c>
      <c r="N75" s="7"/>
      <c r="R75" s="1"/>
      <c r="S75" s="8"/>
    </row>
    <row r="76" spans="1:19" ht="15" customHeight="1" x14ac:dyDescent="0.25">
      <c r="A76" s="1" t="s">
        <v>51</v>
      </c>
      <c r="B76" s="16"/>
      <c r="C76" s="16"/>
      <c r="D76" s="16"/>
      <c r="E76" s="16">
        <v>400</v>
      </c>
      <c r="F76" s="16"/>
      <c r="G76" s="3"/>
      <c r="H76" s="16"/>
      <c r="I76" s="5"/>
      <c r="J76" s="34"/>
      <c r="K76" s="16"/>
      <c r="L76" s="3"/>
      <c r="M76" s="16">
        <f t="shared" si="9"/>
        <v>0</v>
      </c>
      <c r="N76" s="7"/>
      <c r="R76" s="1"/>
      <c r="S76" s="8"/>
    </row>
    <row r="77" spans="1:19" ht="15" customHeight="1" x14ac:dyDescent="0.25">
      <c r="A77" s="1" t="s">
        <v>5</v>
      </c>
      <c r="B77" s="16">
        <v>1200</v>
      </c>
      <c r="C77" s="16">
        <v>1200</v>
      </c>
      <c r="D77" s="16">
        <v>1200</v>
      </c>
      <c r="E77" s="16">
        <v>1200</v>
      </c>
      <c r="F77" s="16">
        <v>1350</v>
      </c>
      <c r="G77" s="3"/>
      <c r="H77" s="16">
        <v>1350</v>
      </c>
      <c r="I77" s="5"/>
      <c r="J77" s="34"/>
      <c r="K77" s="16">
        <v>1052.8900000000001</v>
      </c>
      <c r="L77" s="3"/>
      <c r="M77" s="16">
        <f t="shared" si="9"/>
        <v>297.1099999999999</v>
      </c>
      <c r="N77" s="7"/>
      <c r="R77" s="1"/>
      <c r="S77" s="8"/>
    </row>
    <row r="78" spans="1:19" ht="15" customHeight="1" x14ac:dyDescent="0.25">
      <c r="A78" s="1" t="s">
        <v>17</v>
      </c>
      <c r="B78" s="16">
        <v>120</v>
      </c>
      <c r="C78" s="16">
        <v>120</v>
      </c>
      <c r="D78" s="16">
        <v>120</v>
      </c>
      <c r="E78" s="16">
        <v>125</v>
      </c>
      <c r="F78" s="16">
        <v>120</v>
      </c>
      <c r="G78" s="3"/>
      <c r="H78" s="16">
        <v>120</v>
      </c>
      <c r="I78" s="5"/>
      <c r="J78" s="34"/>
      <c r="K78" s="16">
        <v>120</v>
      </c>
      <c r="L78" s="3"/>
      <c r="M78" s="16">
        <f t="shared" si="9"/>
        <v>0</v>
      </c>
      <c r="N78" s="7"/>
      <c r="R78" s="1"/>
      <c r="S78" s="8"/>
    </row>
    <row r="79" spans="1:19" ht="15" customHeight="1" x14ac:dyDescent="0.25">
      <c r="A79" s="1" t="s">
        <v>18</v>
      </c>
      <c r="B79" s="16">
        <v>96</v>
      </c>
      <c r="C79" s="16">
        <v>100</v>
      </c>
      <c r="D79" s="16">
        <v>106</v>
      </c>
      <c r="E79" s="16">
        <v>128</v>
      </c>
      <c r="F79" s="16">
        <v>128</v>
      </c>
      <c r="G79" s="3"/>
      <c r="H79" s="16">
        <v>134</v>
      </c>
      <c r="I79" s="5"/>
      <c r="J79" s="34"/>
      <c r="K79" s="16">
        <v>134</v>
      </c>
      <c r="L79" s="3"/>
      <c r="M79" s="16">
        <f t="shared" si="9"/>
        <v>0</v>
      </c>
      <c r="N79" s="7"/>
      <c r="R79" s="1"/>
      <c r="S79" s="8"/>
    </row>
    <row r="80" spans="1:19" ht="15" customHeight="1" x14ac:dyDescent="0.25">
      <c r="A80" s="1" t="s">
        <v>50</v>
      </c>
      <c r="B80" s="16"/>
      <c r="C80" s="16"/>
      <c r="D80" s="16">
        <v>135</v>
      </c>
      <c r="E80" s="16">
        <v>135</v>
      </c>
      <c r="F80" s="16">
        <v>150</v>
      </c>
      <c r="G80" s="3"/>
      <c r="H80" s="16">
        <v>175</v>
      </c>
      <c r="I80" s="5"/>
      <c r="J80" s="34"/>
      <c r="K80" s="16">
        <v>350</v>
      </c>
      <c r="L80" s="39" t="s">
        <v>132</v>
      </c>
      <c r="M80" s="16">
        <f t="shared" si="9"/>
        <v>-175</v>
      </c>
      <c r="N80" s="7"/>
      <c r="R80" s="1"/>
      <c r="S80" s="8"/>
    </row>
    <row r="81" spans="1:22" ht="15" customHeight="1" x14ac:dyDescent="0.25">
      <c r="A81" s="1" t="s">
        <v>43</v>
      </c>
      <c r="B81" s="16">
        <v>275</v>
      </c>
      <c r="C81" s="16">
        <v>275</v>
      </c>
      <c r="D81" s="16">
        <v>150</v>
      </c>
      <c r="E81" s="16">
        <v>150</v>
      </c>
      <c r="F81" s="16">
        <v>325</v>
      </c>
      <c r="G81" s="3"/>
      <c r="H81" s="16">
        <v>150</v>
      </c>
      <c r="I81" s="5"/>
      <c r="J81" s="34"/>
      <c r="K81" s="16">
        <v>98.42</v>
      </c>
      <c r="L81" s="39" t="s">
        <v>114</v>
      </c>
      <c r="M81" s="16">
        <f t="shared" si="9"/>
        <v>51.58</v>
      </c>
      <c r="N81" s="7"/>
      <c r="R81" s="1"/>
      <c r="S81" s="8"/>
    </row>
    <row r="82" spans="1:22" ht="15" customHeight="1" x14ac:dyDescent="0.25">
      <c r="A82" s="1" t="s">
        <v>6</v>
      </c>
      <c r="B82" s="16">
        <v>600</v>
      </c>
      <c r="C82" s="16">
        <v>600</v>
      </c>
      <c r="D82" s="16">
        <v>650</v>
      </c>
      <c r="E82" s="16">
        <v>650</v>
      </c>
      <c r="F82" s="16">
        <v>1000</v>
      </c>
      <c r="G82" s="3"/>
      <c r="H82" s="16">
        <v>1000</v>
      </c>
      <c r="I82" s="5"/>
      <c r="J82" s="34"/>
      <c r="K82" s="16">
        <v>575.91999999999996</v>
      </c>
      <c r="L82" s="3"/>
      <c r="M82" s="16">
        <f t="shared" si="9"/>
        <v>424.08000000000004</v>
      </c>
      <c r="N82" s="7"/>
      <c r="R82" s="1"/>
      <c r="S82" s="8"/>
    </row>
    <row r="83" spans="1:22" ht="15" customHeight="1" x14ac:dyDescent="0.25">
      <c r="A83" s="1" t="s">
        <v>45</v>
      </c>
      <c r="B83" s="16">
        <v>50</v>
      </c>
      <c r="C83" s="16">
        <v>50</v>
      </c>
      <c r="D83" s="16">
        <v>50</v>
      </c>
      <c r="E83" s="16">
        <v>50</v>
      </c>
      <c r="F83" s="16">
        <v>50</v>
      </c>
      <c r="G83" s="3"/>
      <c r="H83" s="16">
        <v>50</v>
      </c>
      <c r="I83" s="5"/>
      <c r="J83" s="34"/>
      <c r="K83" s="16">
        <v>50</v>
      </c>
      <c r="L83" s="3"/>
      <c r="M83" s="16">
        <f t="shared" si="9"/>
        <v>0</v>
      </c>
      <c r="N83" s="7"/>
      <c r="R83" s="1"/>
      <c r="S83" s="8"/>
    </row>
    <row r="84" spans="1:22" ht="15" customHeight="1" x14ac:dyDescent="0.25">
      <c r="A84" s="1" t="s">
        <v>44</v>
      </c>
      <c r="B84" s="16">
        <v>75</v>
      </c>
      <c r="C84" s="16">
        <v>75</v>
      </c>
      <c r="D84" s="16">
        <v>75</v>
      </c>
      <c r="E84" s="16">
        <v>75</v>
      </c>
      <c r="F84" s="16">
        <v>75</v>
      </c>
      <c r="G84" s="3"/>
      <c r="H84" s="16">
        <v>75</v>
      </c>
      <c r="I84" s="5"/>
      <c r="J84" s="34"/>
      <c r="K84" s="16">
        <v>75</v>
      </c>
      <c r="L84" s="3" t="s">
        <v>94</v>
      </c>
      <c r="M84" s="16">
        <f t="shared" si="9"/>
        <v>0</v>
      </c>
      <c r="N84" s="7"/>
      <c r="R84" s="1"/>
      <c r="S84" s="8"/>
    </row>
    <row r="85" spans="1:22" ht="15" customHeight="1" x14ac:dyDescent="0.25">
      <c r="A85" s="1" t="s">
        <v>46</v>
      </c>
      <c r="B85" s="16">
        <v>100</v>
      </c>
      <c r="C85" s="16">
        <v>100</v>
      </c>
      <c r="D85" s="16">
        <v>100</v>
      </c>
      <c r="E85" s="16">
        <v>100</v>
      </c>
      <c r="F85" s="16">
        <v>100</v>
      </c>
      <c r="G85" s="3"/>
      <c r="H85" s="16">
        <v>100</v>
      </c>
      <c r="I85" s="5"/>
      <c r="J85" s="34"/>
      <c r="K85" s="16">
        <v>82.95</v>
      </c>
      <c r="L85" s="3"/>
      <c r="M85" s="16">
        <f t="shared" si="9"/>
        <v>17.049999999999997</v>
      </c>
      <c r="N85" s="7"/>
      <c r="R85" s="1"/>
      <c r="S85" s="8"/>
    </row>
    <row r="86" spans="1:22" ht="15" customHeight="1" x14ac:dyDescent="0.25">
      <c r="A86" s="1" t="s">
        <v>47</v>
      </c>
      <c r="B86" s="16">
        <v>500</v>
      </c>
      <c r="C86" s="16">
        <v>0</v>
      </c>
      <c r="D86" s="16">
        <v>0</v>
      </c>
      <c r="E86" s="16">
        <v>0</v>
      </c>
      <c r="F86" s="16">
        <v>0</v>
      </c>
      <c r="G86" s="3"/>
      <c r="H86" s="16">
        <v>0</v>
      </c>
      <c r="I86" s="5"/>
      <c r="J86" s="34"/>
      <c r="K86" s="16"/>
      <c r="L86" s="3"/>
      <c r="M86" s="16">
        <f t="shared" si="9"/>
        <v>0</v>
      </c>
      <c r="N86" s="7"/>
      <c r="R86" s="1"/>
      <c r="S86" s="8"/>
    </row>
    <row r="87" spans="1:22" ht="15" customHeight="1" x14ac:dyDescent="0.25">
      <c r="A87" s="1" t="s">
        <v>48</v>
      </c>
      <c r="B87" s="16">
        <v>60</v>
      </c>
      <c r="C87" s="16">
        <v>0</v>
      </c>
      <c r="D87" s="16">
        <v>0</v>
      </c>
      <c r="E87" s="16">
        <v>0</v>
      </c>
      <c r="F87" s="16">
        <v>0</v>
      </c>
      <c r="G87" s="3"/>
      <c r="H87" s="16">
        <v>0</v>
      </c>
      <c r="I87" s="5"/>
      <c r="J87" s="34"/>
      <c r="K87" s="16"/>
      <c r="L87" s="3"/>
      <c r="M87" s="16">
        <f t="shared" si="9"/>
        <v>0</v>
      </c>
      <c r="N87" s="7"/>
      <c r="R87" s="1"/>
      <c r="S87" s="8"/>
    </row>
    <row r="88" spans="1:22" ht="15" customHeight="1" x14ac:dyDescent="0.25">
      <c r="A88" s="1" t="s">
        <v>7</v>
      </c>
      <c r="B88" s="16">
        <v>100</v>
      </c>
      <c r="C88" s="16">
        <v>100</v>
      </c>
      <c r="D88" s="16">
        <v>100</v>
      </c>
      <c r="E88" s="16">
        <v>100</v>
      </c>
      <c r="F88" s="16">
        <v>100</v>
      </c>
      <c r="G88" s="3"/>
      <c r="H88" s="16">
        <v>100</v>
      </c>
      <c r="I88" s="5"/>
      <c r="J88" s="34"/>
      <c r="K88" s="16"/>
      <c r="L88" s="3"/>
      <c r="M88" s="16">
        <f t="shared" si="9"/>
        <v>100</v>
      </c>
      <c r="N88" s="7"/>
      <c r="R88" s="1"/>
      <c r="S88" s="8"/>
    </row>
    <row r="89" spans="1:22" ht="15" customHeight="1" x14ac:dyDescent="0.25">
      <c r="A89" s="1" t="s">
        <v>59</v>
      </c>
      <c r="B89" s="16"/>
      <c r="C89" s="16"/>
      <c r="D89" s="16"/>
      <c r="E89" s="16"/>
      <c r="F89" s="16">
        <v>960</v>
      </c>
      <c r="G89" s="3"/>
      <c r="H89" s="16">
        <v>828</v>
      </c>
      <c r="I89" s="5"/>
      <c r="J89" s="34"/>
      <c r="K89" s="16">
        <v>856</v>
      </c>
      <c r="L89" s="3" t="s">
        <v>104</v>
      </c>
      <c r="M89" s="16">
        <f t="shared" si="9"/>
        <v>-28</v>
      </c>
      <c r="N89" s="7"/>
      <c r="R89" s="1"/>
      <c r="S89" s="8"/>
    </row>
    <row r="90" spans="1:22" s="26" customFormat="1" ht="15" customHeight="1" x14ac:dyDescent="0.25">
      <c r="A90" s="1" t="s">
        <v>52</v>
      </c>
      <c r="B90" s="16"/>
      <c r="C90" s="16"/>
      <c r="D90" s="16"/>
      <c r="E90" s="16"/>
      <c r="F90" s="16"/>
      <c r="G90" s="3"/>
      <c r="H90" s="16">
        <v>0</v>
      </c>
      <c r="I90" s="5"/>
      <c r="J90" s="34"/>
      <c r="K90" s="59">
        <v>-100</v>
      </c>
      <c r="L90" s="42" t="s">
        <v>75</v>
      </c>
      <c r="M90" s="16">
        <f t="shared" si="9"/>
        <v>100</v>
      </c>
      <c r="N90" s="7"/>
      <c r="O90" s="1"/>
      <c r="P90" s="1"/>
      <c r="Q90" s="1"/>
      <c r="R90" s="1"/>
      <c r="S90" s="8"/>
    </row>
    <row r="91" spans="1:22" ht="15" customHeight="1" x14ac:dyDescent="0.25">
      <c r="A91" s="30" t="s">
        <v>38</v>
      </c>
      <c r="B91" s="31">
        <f>SUM(B35:B90)</f>
        <v>15982</v>
      </c>
      <c r="C91" s="31">
        <f>SUM(C35:C90)</f>
        <v>17330</v>
      </c>
      <c r="D91" s="31">
        <f>SUM(D35:D88)</f>
        <v>23186</v>
      </c>
      <c r="E91" s="31">
        <f>SUM(E35:E90)</f>
        <v>21378</v>
      </c>
      <c r="F91" s="31">
        <f>SUM(F35:F90)</f>
        <v>21303</v>
      </c>
      <c r="G91" s="43"/>
      <c r="H91" s="31">
        <f>SUM(H35:H90)</f>
        <v>20757</v>
      </c>
      <c r="I91" s="5"/>
      <c r="J91" s="34"/>
      <c r="K91" s="31">
        <f>SUM(K35:K90)</f>
        <v>17405.739999999998</v>
      </c>
      <c r="L91" s="3"/>
      <c r="M91" s="31">
        <f>SUM(M35:M90)</f>
        <v>3351.26</v>
      </c>
      <c r="N91" s="7"/>
      <c r="R91" s="30"/>
      <c r="S91" s="8"/>
    </row>
    <row r="92" spans="1:22" ht="15" customHeight="1" x14ac:dyDescent="0.25">
      <c r="A92" s="30" t="s">
        <v>40</v>
      </c>
      <c r="B92" s="44">
        <f>SUM(B32-B91)</f>
        <v>-377</v>
      </c>
      <c r="C92" s="44">
        <f>SUM(C32-C91)</f>
        <v>1495</v>
      </c>
      <c r="D92" s="44">
        <f>SUM(D32-D91)</f>
        <v>-611</v>
      </c>
      <c r="E92" s="44">
        <f>SUM(E32-E91)</f>
        <v>222</v>
      </c>
      <c r="F92" s="44">
        <f>F32-F91</f>
        <v>-653</v>
      </c>
      <c r="G92" s="43"/>
      <c r="H92" s="44">
        <f>H32-H91</f>
        <v>-997</v>
      </c>
      <c r="I92" s="35"/>
      <c r="J92" s="36"/>
      <c r="K92" s="44">
        <f>K32-K91</f>
        <v>5417.5500000000029</v>
      </c>
      <c r="L92" s="43"/>
      <c r="M92" s="44">
        <f>M32+M91</f>
        <v>6414.5499999999993</v>
      </c>
      <c r="N92" s="45"/>
      <c r="O92" s="26"/>
      <c r="P92" s="26"/>
      <c r="Q92" s="26"/>
      <c r="R92" s="1"/>
      <c r="S92" s="8"/>
    </row>
    <row r="93" spans="1:22" ht="15" customHeight="1" x14ac:dyDescent="0.25">
      <c r="G93" s="3"/>
      <c r="I93" s="35"/>
      <c r="J93" s="36"/>
      <c r="L93" s="46"/>
      <c r="N93" s="47"/>
      <c r="O93" s="30"/>
      <c r="P93" s="30"/>
      <c r="Q93" s="30"/>
      <c r="R93" s="1"/>
      <c r="S93" s="8"/>
    </row>
    <row r="94" spans="1:22" ht="15" customHeight="1" x14ac:dyDescent="0.25">
      <c r="A94" s="48"/>
      <c r="G94" s="43"/>
      <c r="I94" s="49"/>
      <c r="J94" s="36"/>
      <c r="L94" s="49"/>
      <c r="O94" s="7"/>
      <c r="R94" s="1"/>
      <c r="T94" s="8"/>
    </row>
    <row r="95" spans="1:22" s="12" customFormat="1" ht="15" customHeight="1" x14ac:dyDescent="0.25">
      <c r="B95" s="13"/>
      <c r="C95" s="13"/>
      <c r="D95" s="13"/>
      <c r="E95" s="13"/>
      <c r="F95" s="13"/>
      <c r="H95" s="13"/>
      <c r="J95" s="14"/>
      <c r="K95" s="46">
        <v>3127.29</v>
      </c>
      <c r="L95" s="50" t="s">
        <v>92</v>
      </c>
      <c r="M95" s="51"/>
      <c r="U95" s="13"/>
      <c r="V95" s="15"/>
    </row>
    <row r="96" spans="1:22" s="26" customFormat="1" ht="15" customHeight="1" x14ac:dyDescent="0.25">
      <c r="A96" s="52"/>
      <c r="B96" s="43"/>
      <c r="C96" s="43"/>
      <c r="D96" s="43"/>
      <c r="E96" s="43"/>
      <c r="F96" s="43"/>
      <c r="G96" s="35"/>
      <c r="H96" s="43"/>
      <c r="I96" s="49"/>
      <c r="J96" s="36"/>
      <c r="K96" s="43">
        <v>6.21</v>
      </c>
      <c r="L96" s="50" t="s">
        <v>91</v>
      </c>
      <c r="M96" s="43"/>
      <c r="O96" s="45"/>
      <c r="T96" s="53"/>
    </row>
    <row r="97" spans="2:20" s="26" customFormat="1" ht="15" customHeight="1" x14ac:dyDescent="0.25">
      <c r="B97" s="43"/>
      <c r="C97" s="43"/>
      <c r="D97" s="43"/>
      <c r="E97" s="43"/>
      <c r="F97" s="43"/>
      <c r="G97" s="43"/>
      <c r="H97" s="43"/>
      <c r="I97" s="49"/>
      <c r="J97" s="36"/>
      <c r="K97" s="43">
        <f>K92</f>
        <v>5417.5500000000029</v>
      </c>
      <c r="L97" s="49" t="s">
        <v>134</v>
      </c>
      <c r="M97" s="43"/>
      <c r="O97" s="45"/>
      <c r="T97" s="53"/>
    </row>
    <row r="98" spans="2:20" s="26" customFormat="1" ht="15" customHeight="1" thickBot="1" x14ac:dyDescent="0.3">
      <c r="B98" s="43"/>
      <c r="C98" s="43"/>
      <c r="D98" s="43"/>
      <c r="E98" s="43"/>
      <c r="F98" s="43"/>
      <c r="G98" s="43"/>
      <c r="H98" s="43"/>
      <c r="I98" s="49"/>
      <c r="J98" s="36"/>
      <c r="K98" s="43"/>
      <c r="L98" s="49"/>
      <c r="M98" s="43"/>
      <c r="O98" s="45"/>
      <c r="T98" s="53"/>
    </row>
    <row r="99" spans="2:20" s="26" customFormat="1" ht="15" customHeight="1" thickTop="1" x14ac:dyDescent="0.25">
      <c r="B99" s="43"/>
      <c r="C99" s="43"/>
      <c r="D99" s="43"/>
      <c r="E99" s="43"/>
      <c r="F99" s="43"/>
      <c r="G99" s="35"/>
      <c r="H99" s="43"/>
      <c r="I99" s="49"/>
      <c r="J99" s="36"/>
      <c r="K99" s="54">
        <f>SUM(K95:K97)</f>
        <v>8551.0500000000029</v>
      </c>
      <c r="L99" s="49" t="s">
        <v>133</v>
      </c>
      <c r="M99" s="43"/>
      <c r="O99" s="45"/>
      <c r="T99" s="53"/>
    </row>
    <row r="100" spans="2:20" ht="15" customHeight="1" x14ac:dyDescent="0.25">
      <c r="G100" s="43"/>
      <c r="I100" s="49"/>
      <c r="J100" s="36"/>
      <c r="L100" s="49"/>
      <c r="O100" s="7"/>
      <c r="R100" s="1"/>
      <c r="T100" s="8"/>
    </row>
    <row r="101" spans="2:20" ht="15" customHeight="1" x14ac:dyDescent="0.25">
      <c r="B101" s="1"/>
      <c r="C101" s="1"/>
      <c r="D101" s="1"/>
      <c r="E101" s="1"/>
      <c r="F101" s="1"/>
      <c r="G101" s="55"/>
      <c r="J101" s="34"/>
      <c r="L101" s="32"/>
      <c r="O101" s="7"/>
      <c r="R101" s="1"/>
      <c r="T101" s="8"/>
    </row>
    <row r="102" spans="2:20" ht="15" customHeight="1" x14ac:dyDescent="0.25">
      <c r="B102" s="1"/>
      <c r="C102" s="1"/>
      <c r="D102" s="1"/>
      <c r="E102" s="1"/>
      <c r="F102" s="1"/>
      <c r="J102" s="34"/>
      <c r="L102" s="32"/>
      <c r="O102" s="7"/>
      <c r="R102" s="1"/>
      <c r="T102" s="8"/>
    </row>
    <row r="103" spans="2:20" ht="15" customHeight="1" x14ac:dyDescent="0.25">
      <c r="B103" s="1"/>
      <c r="C103" s="1"/>
      <c r="D103" s="1"/>
      <c r="E103" s="1"/>
      <c r="F103" s="1"/>
      <c r="J103" s="34"/>
      <c r="L103" s="32"/>
      <c r="O103" s="7"/>
      <c r="R103" s="1"/>
      <c r="T103" s="8"/>
    </row>
    <row r="104" spans="2:20" ht="15" customHeight="1" x14ac:dyDescent="0.25">
      <c r="B104" s="1"/>
      <c r="C104" s="1"/>
      <c r="D104" s="1"/>
      <c r="E104" s="1"/>
      <c r="F104" s="1"/>
      <c r="J104" s="34"/>
      <c r="L104" s="32"/>
      <c r="O104" s="7"/>
      <c r="R104" s="1"/>
      <c r="T104" s="8"/>
    </row>
    <row r="105" spans="2:20" ht="15" customHeight="1" x14ac:dyDescent="0.25">
      <c r="B105" s="1"/>
      <c r="C105" s="1"/>
      <c r="D105" s="1"/>
      <c r="E105" s="1"/>
      <c r="F105" s="1"/>
      <c r="J105" s="34"/>
      <c r="L105" s="32"/>
      <c r="O105" s="7"/>
      <c r="R105" s="1"/>
      <c r="T105" s="8"/>
    </row>
    <row r="106" spans="2:20" ht="15" customHeight="1" x14ac:dyDescent="0.25">
      <c r="B106" s="1"/>
      <c r="C106" s="1"/>
      <c r="D106" s="1"/>
      <c r="E106" s="1"/>
      <c r="F106" s="1"/>
      <c r="J106" s="34"/>
      <c r="L106" s="32"/>
      <c r="O106" s="7"/>
      <c r="R106" s="1"/>
      <c r="T106" s="8"/>
    </row>
    <row r="107" spans="2:20" ht="15" customHeight="1" x14ac:dyDescent="0.25">
      <c r="B107" s="1"/>
      <c r="C107" s="1"/>
      <c r="D107" s="1"/>
      <c r="E107" s="1"/>
      <c r="F107" s="1"/>
      <c r="L107" s="7"/>
      <c r="Q107" s="8"/>
      <c r="R107" s="1"/>
    </row>
    <row r="108" spans="2:20" ht="15" customHeight="1" x14ac:dyDescent="0.25">
      <c r="B108" s="1"/>
      <c r="C108" s="1"/>
      <c r="D108" s="1"/>
      <c r="E108" s="1"/>
      <c r="F108" s="1"/>
      <c r="L108" s="7"/>
      <c r="Q108" s="8"/>
      <c r="R108" s="1"/>
    </row>
    <row r="109" spans="2:20" ht="15" customHeight="1" x14ac:dyDescent="0.25">
      <c r="B109" s="1"/>
      <c r="C109" s="1"/>
      <c r="D109" s="1"/>
      <c r="E109" s="1"/>
      <c r="F109" s="1"/>
      <c r="L109" s="7"/>
      <c r="Q109" s="8"/>
      <c r="R109" s="1"/>
    </row>
    <row r="110" spans="2:20" ht="15" customHeight="1" x14ac:dyDescent="0.25">
      <c r="B110" s="1"/>
      <c r="C110" s="1"/>
      <c r="D110" s="1"/>
      <c r="E110" s="1"/>
      <c r="F110" s="1"/>
      <c r="L110" s="7"/>
      <c r="Q110" s="8"/>
      <c r="R110" s="1"/>
    </row>
    <row r="111" spans="2:20" ht="15" customHeight="1" x14ac:dyDescent="0.25">
      <c r="B111" s="1"/>
      <c r="C111" s="1"/>
      <c r="D111" s="1"/>
      <c r="E111" s="1"/>
      <c r="F111" s="1"/>
      <c r="L111" s="7"/>
      <c r="Q111" s="8"/>
      <c r="R111" s="1"/>
    </row>
    <row r="112" spans="2:20" ht="15" customHeight="1" x14ac:dyDescent="0.25">
      <c r="B112" s="1"/>
      <c r="C112" s="1"/>
      <c r="D112" s="1"/>
      <c r="E112" s="1"/>
      <c r="F112" s="1"/>
      <c r="L112" s="7"/>
      <c r="Q112" s="8"/>
      <c r="R112" s="1"/>
    </row>
    <row r="113" spans="2:18" ht="15" customHeight="1" x14ac:dyDescent="0.25">
      <c r="B113" s="1"/>
      <c r="C113" s="1"/>
      <c r="D113" s="1"/>
      <c r="E113" s="1"/>
      <c r="F113" s="1"/>
      <c r="L113" s="7"/>
      <c r="Q113" s="8"/>
      <c r="R113" s="1"/>
    </row>
    <row r="114" spans="2:18" ht="15" customHeight="1" x14ac:dyDescent="0.25">
      <c r="B114" s="1"/>
      <c r="C114" s="1"/>
      <c r="D114" s="1"/>
      <c r="E114" s="1"/>
      <c r="F114" s="1"/>
      <c r="L114" s="7"/>
      <c r="Q114" s="8"/>
      <c r="R114" s="1"/>
    </row>
    <row r="115" spans="2:18" ht="15" customHeight="1" x14ac:dyDescent="0.25">
      <c r="B115" s="1"/>
      <c r="C115" s="1"/>
      <c r="D115" s="1"/>
      <c r="E115" s="1"/>
      <c r="F115" s="1"/>
      <c r="L115" s="7"/>
      <c r="Q115" s="8"/>
      <c r="R115" s="1"/>
    </row>
    <row r="116" spans="2:18" ht="15" customHeight="1" x14ac:dyDescent="0.25">
      <c r="B116" s="1"/>
      <c r="C116" s="1"/>
      <c r="D116" s="1"/>
      <c r="E116" s="1"/>
      <c r="F116" s="1"/>
      <c r="L116" s="7"/>
      <c r="Q116" s="8"/>
      <c r="R116" s="1"/>
    </row>
    <row r="117" spans="2:18" ht="1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7"/>
      <c r="Q117" s="8"/>
      <c r="R117" s="1"/>
    </row>
    <row r="118" spans="2:18" ht="1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7"/>
      <c r="Q118" s="8"/>
      <c r="R118" s="1"/>
    </row>
    <row r="119" spans="2:18" ht="1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7"/>
      <c r="Q119" s="8"/>
      <c r="R119" s="1"/>
    </row>
    <row r="120" spans="2:18" ht="1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7"/>
      <c r="Q120" s="8"/>
      <c r="R120" s="1"/>
    </row>
    <row r="121" spans="2:18" ht="1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7"/>
      <c r="Q121" s="8"/>
      <c r="R121" s="1"/>
    </row>
    <row r="122" spans="2:18" ht="1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7"/>
      <c r="Q122" s="8"/>
      <c r="R122" s="1"/>
    </row>
    <row r="123" spans="2:18" ht="1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7"/>
      <c r="Q123" s="8"/>
      <c r="R123" s="1"/>
    </row>
    <row r="124" spans="2:18" ht="1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7"/>
      <c r="Q124" s="8"/>
      <c r="R124" s="1"/>
    </row>
    <row r="125" spans="2:18" ht="1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7"/>
      <c r="Q125" s="8"/>
      <c r="R125" s="1"/>
    </row>
    <row r="126" spans="2:18" ht="1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7"/>
      <c r="Q126" s="8"/>
      <c r="R126" s="1"/>
    </row>
    <row r="127" spans="2:18" ht="1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7"/>
      <c r="Q127" s="8"/>
      <c r="R127" s="1"/>
    </row>
    <row r="128" spans="2:18" ht="1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7"/>
      <c r="Q128" s="8"/>
      <c r="R128" s="1"/>
    </row>
    <row r="129" spans="2:18" ht="1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7"/>
      <c r="Q129" s="8"/>
      <c r="R129" s="1"/>
    </row>
    <row r="130" spans="2:18" ht="1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7"/>
      <c r="Q130" s="8"/>
      <c r="R130" s="1"/>
    </row>
    <row r="131" spans="2:18" ht="1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7"/>
      <c r="Q131" s="8"/>
      <c r="R131" s="1"/>
    </row>
    <row r="132" spans="2:18" ht="1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7"/>
      <c r="Q132" s="8"/>
      <c r="R132" s="1"/>
    </row>
  </sheetData>
  <pageMargins left="0" right="0" top="0" bottom="0" header="0.05" footer="0.05"/>
  <pageSetup scale="86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Budget_Actual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Joeseph</dc:creator>
  <cp:lastModifiedBy>Lisa Perkins</cp:lastModifiedBy>
  <cp:lastPrinted>2018-04-28T17:01:29Z</cp:lastPrinted>
  <dcterms:created xsi:type="dcterms:W3CDTF">2011-10-16T20:03:32Z</dcterms:created>
  <dcterms:modified xsi:type="dcterms:W3CDTF">2018-05-01T23:00:49Z</dcterms:modified>
</cp:coreProperties>
</file>